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Izvješća o izvršenju Programa\"/>
    </mc:Choice>
  </mc:AlternateContent>
  <xr:revisionPtr revIDLastSave="0" documentId="13_ncr:1_{A5CC7FDF-1498-4FC3-99D2-65E004C751AD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3" i="1" l="1"/>
  <c r="L119" i="1"/>
  <c r="L112" i="1"/>
  <c r="L105" i="1"/>
  <c r="L92" i="1"/>
  <c r="L65" i="1"/>
  <c r="L61" i="1"/>
  <c r="L55" i="1"/>
  <c r="L52" i="1"/>
  <c r="L40" i="1"/>
  <c r="K24" i="1" l="1"/>
  <c r="L24" i="1"/>
  <c r="K25" i="1"/>
  <c r="L25" i="1"/>
  <c r="K31" i="1"/>
  <c r="L31" i="1"/>
  <c r="K40" i="1"/>
  <c r="K46" i="1"/>
  <c r="L46" i="1"/>
  <c r="K52" i="1"/>
  <c r="K58" i="1"/>
  <c r="L58" i="1"/>
  <c r="K64" i="1"/>
  <c r="L64" i="1"/>
  <c r="K71" i="1"/>
  <c r="L71" i="1"/>
  <c r="K77" i="1"/>
  <c r="L77" i="1"/>
  <c r="K83" i="1"/>
  <c r="L83" i="1"/>
  <c r="K89" i="1"/>
  <c r="L89" i="1"/>
  <c r="K95" i="1"/>
  <c r="L95" i="1"/>
  <c r="K102" i="1"/>
  <c r="K101" i="1" s="1"/>
  <c r="L102" i="1"/>
  <c r="L101" i="1" s="1"/>
  <c r="K108" i="1"/>
  <c r="K109" i="1"/>
  <c r="L109" i="1"/>
  <c r="L108" i="1" s="1"/>
  <c r="K116" i="1"/>
  <c r="K115" i="1" s="1"/>
  <c r="L116" i="1"/>
  <c r="L115" i="1" s="1"/>
  <c r="D116" i="1"/>
  <c r="D115" i="1" s="1"/>
  <c r="E116" i="1"/>
  <c r="E115" i="1" s="1"/>
  <c r="F116" i="1"/>
  <c r="F115" i="1" s="1"/>
  <c r="G116" i="1"/>
  <c r="G115" i="1" s="1"/>
  <c r="H116" i="1"/>
  <c r="H115" i="1" s="1"/>
  <c r="I116" i="1"/>
  <c r="I115" i="1" s="1"/>
  <c r="J116" i="1"/>
  <c r="J115" i="1" s="1"/>
  <c r="D102" i="1"/>
  <c r="D101" i="1" s="1"/>
  <c r="E102" i="1"/>
  <c r="E101" i="1" s="1"/>
  <c r="F102" i="1"/>
  <c r="F101" i="1" s="1"/>
  <c r="G102" i="1"/>
  <c r="G101" i="1" s="1"/>
  <c r="H102" i="1"/>
  <c r="H101" i="1" s="1"/>
  <c r="I102" i="1"/>
  <c r="I101" i="1" s="1"/>
  <c r="J102" i="1"/>
  <c r="J101" i="1" s="1"/>
  <c r="D95" i="1"/>
  <c r="E95" i="1"/>
  <c r="F95" i="1"/>
  <c r="G95" i="1"/>
  <c r="H95" i="1"/>
  <c r="I95" i="1"/>
  <c r="J95" i="1"/>
  <c r="D89" i="1"/>
  <c r="E89" i="1"/>
  <c r="F89" i="1"/>
  <c r="G89" i="1"/>
  <c r="H89" i="1"/>
  <c r="I89" i="1"/>
  <c r="J89" i="1"/>
  <c r="D83" i="1"/>
  <c r="E83" i="1"/>
  <c r="F83" i="1"/>
  <c r="G83" i="1"/>
  <c r="H83" i="1"/>
  <c r="I83" i="1"/>
  <c r="J83" i="1"/>
  <c r="D77" i="1"/>
  <c r="E77" i="1"/>
  <c r="F77" i="1"/>
  <c r="G77" i="1"/>
  <c r="H77" i="1"/>
  <c r="I77" i="1"/>
  <c r="J77" i="1"/>
  <c r="D71" i="1"/>
  <c r="E71" i="1"/>
  <c r="F71" i="1"/>
  <c r="G71" i="1"/>
  <c r="H71" i="1"/>
  <c r="I71" i="1"/>
  <c r="J71" i="1"/>
  <c r="D64" i="1"/>
  <c r="E64" i="1"/>
  <c r="F64" i="1"/>
  <c r="G64" i="1"/>
  <c r="H64" i="1"/>
  <c r="I64" i="1"/>
  <c r="J64" i="1"/>
  <c r="D58" i="1"/>
  <c r="E58" i="1"/>
  <c r="F58" i="1"/>
  <c r="G58" i="1"/>
  <c r="H58" i="1"/>
  <c r="I58" i="1"/>
  <c r="J58" i="1"/>
  <c r="D52" i="1"/>
  <c r="E52" i="1"/>
  <c r="F52" i="1"/>
  <c r="G52" i="1"/>
  <c r="H52" i="1"/>
  <c r="I52" i="1"/>
  <c r="J52" i="1"/>
  <c r="D46" i="1"/>
  <c r="E46" i="1"/>
  <c r="F46" i="1"/>
  <c r="G46" i="1"/>
  <c r="H46" i="1"/>
  <c r="I46" i="1"/>
  <c r="J46" i="1"/>
  <c r="D40" i="1"/>
  <c r="E40" i="1"/>
  <c r="F40" i="1"/>
  <c r="G40" i="1"/>
  <c r="H40" i="1"/>
  <c r="I40" i="1"/>
  <c r="J40" i="1"/>
  <c r="D31" i="1"/>
  <c r="E31" i="1"/>
  <c r="F31" i="1"/>
  <c r="G31" i="1"/>
  <c r="H31" i="1"/>
  <c r="I31" i="1"/>
  <c r="J31" i="1"/>
  <c r="D25" i="1"/>
  <c r="E25" i="1"/>
  <c r="F25" i="1"/>
  <c r="G25" i="1"/>
  <c r="H25" i="1"/>
  <c r="I25" i="1"/>
  <c r="J25" i="1"/>
  <c r="C100" i="1"/>
  <c r="C99" i="1"/>
  <c r="C98" i="1"/>
  <c r="C97" i="1"/>
  <c r="C96" i="1"/>
  <c r="C88" i="1"/>
  <c r="L70" i="1" l="1"/>
  <c r="K70" i="1"/>
  <c r="K39" i="1"/>
  <c r="L39" i="1" s="1"/>
  <c r="J24" i="1"/>
  <c r="D24" i="1"/>
  <c r="E24" i="1"/>
  <c r="G39" i="1"/>
  <c r="F24" i="1"/>
  <c r="H24" i="1"/>
  <c r="F39" i="1"/>
  <c r="G24" i="1"/>
  <c r="J39" i="1"/>
  <c r="D39" i="1"/>
  <c r="J70" i="1"/>
  <c r="D70" i="1"/>
  <c r="G70" i="1"/>
  <c r="I70" i="1"/>
  <c r="F70" i="1"/>
  <c r="H70" i="1"/>
  <c r="C95" i="1"/>
  <c r="E70" i="1"/>
  <c r="H39" i="1"/>
  <c r="I39" i="1"/>
  <c r="E39" i="1"/>
  <c r="I24" i="1"/>
  <c r="C69" i="1"/>
  <c r="C68" i="1"/>
  <c r="C67" i="1"/>
  <c r="C66" i="1"/>
  <c r="C65" i="1"/>
  <c r="C93" i="1"/>
  <c r="C92" i="1"/>
  <c r="C91" i="1"/>
  <c r="C90" i="1"/>
  <c r="K38" i="1" l="1"/>
  <c r="C64" i="1"/>
  <c r="C32" i="1"/>
  <c r="C33" i="1"/>
  <c r="C34" i="1"/>
  <c r="C35" i="1"/>
  <c r="C36" i="1"/>
  <c r="C121" i="1"/>
  <c r="C120" i="1"/>
  <c r="C119" i="1"/>
  <c r="C118" i="1"/>
  <c r="C117" i="1"/>
  <c r="C112" i="1"/>
  <c r="C114" i="1"/>
  <c r="C113" i="1"/>
  <c r="C111" i="1"/>
  <c r="C110" i="1"/>
  <c r="J109" i="1"/>
  <c r="J108" i="1" s="1"/>
  <c r="J38" i="1" s="1"/>
  <c r="J123" i="1" s="1"/>
  <c r="I109" i="1"/>
  <c r="I108" i="1" s="1"/>
  <c r="I38" i="1" s="1"/>
  <c r="I123" i="1" s="1"/>
  <c r="H109" i="1"/>
  <c r="H108" i="1" s="1"/>
  <c r="H38" i="1" s="1"/>
  <c r="H123" i="1" s="1"/>
  <c r="G109" i="1"/>
  <c r="G108" i="1" s="1"/>
  <c r="G38" i="1" s="1"/>
  <c r="G123" i="1" s="1"/>
  <c r="F109" i="1"/>
  <c r="F108" i="1" s="1"/>
  <c r="F38" i="1" s="1"/>
  <c r="F123" i="1" s="1"/>
  <c r="E109" i="1"/>
  <c r="E108" i="1" s="1"/>
  <c r="E38" i="1" s="1"/>
  <c r="E123" i="1" s="1"/>
  <c r="D109" i="1"/>
  <c r="D108" i="1" s="1"/>
  <c r="D38" i="1" s="1"/>
  <c r="D123" i="1" s="1"/>
  <c r="C85" i="1"/>
  <c r="C86" i="1"/>
  <c r="C87" i="1"/>
  <c r="C94" i="1"/>
  <c r="C89" i="1" s="1"/>
  <c r="C84" i="1"/>
  <c r="C57" i="1"/>
  <c r="C56" i="1"/>
  <c r="C55" i="1"/>
  <c r="C54" i="1"/>
  <c r="C53" i="1"/>
  <c r="C48" i="1"/>
  <c r="C49" i="1"/>
  <c r="C50" i="1"/>
  <c r="C51" i="1"/>
  <c r="C47" i="1"/>
  <c r="C107" i="1"/>
  <c r="C106" i="1"/>
  <c r="C105" i="1"/>
  <c r="C104" i="1"/>
  <c r="C103" i="1"/>
  <c r="C79" i="1"/>
  <c r="C80" i="1"/>
  <c r="C81" i="1"/>
  <c r="C82" i="1"/>
  <c r="C78" i="1"/>
  <c r="C27" i="1"/>
  <c r="C28" i="1"/>
  <c r="C29" i="1"/>
  <c r="C30" i="1"/>
  <c r="C26" i="1"/>
  <c r="C73" i="1"/>
  <c r="C74" i="1"/>
  <c r="C75" i="1"/>
  <c r="C76" i="1"/>
  <c r="C72" i="1"/>
  <c r="C42" i="1"/>
  <c r="C43" i="1"/>
  <c r="C44" i="1"/>
  <c r="C45" i="1"/>
  <c r="C41" i="1"/>
  <c r="C60" i="1"/>
  <c r="C61" i="1"/>
  <c r="C62" i="1"/>
  <c r="C63" i="1"/>
  <c r="C59" i="1"/>
  <c r="K123" i="1" l="1"/>
  <c r="L38" i="1"/>
  <c r="C109" i="1"/>
  <c r="C108" i="1" s="1"/>
  <c r="C71" i="1"/>
  <c r="C70" i="1" s="1"/>
  <c r="C83" i="1"/>
  <c r="C52" i="1"/>
  <c r="C40" i="1"/>
  <c r="C58" i="1"/>
  <c r="C46" i="1"/>
  <c r="C31" i="1"/>
  <c r="C102" i="1"/>
  <c r="C101" i="1" s="1"/>
  <c r="C77" i="1"/>
  <c r="C25" i="1"/>
  <c r="C116" i="1"/>
  <c r="C115" i="1" s="1"/>
  <c r="C39" i="1" l="1"/>
  <c r="C38" i="1" s="1"/>
  <c r="C24" i="1"/>
  <c r="C123" i="1" l="1"/>
</calcChain>
</file>

<file path=xl/sharedStrings.xml><?xml version="1.0" encoding="utf-8"?>
<sst xmlns="http://schemas.openxmlformats.org/spreadsheetml/2006/main" count="154" uniqueCount="84">
  <si>
    <t>REPUBLIKA HRVATSKA</t>
  </si>
  <si>
    <t>KRAPINSKO – ZAGORSKA ŽUPANIJA</t>
  </si>
  <si>
    <t>GRAD ZLATAR</t>
  </si>
  <si>
    <t>GRADSKO VIJEĆE</t>
  </si>
  <si>
    <t>Članak 1.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</si>
  <si>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</si>
  <si>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</si>
  <si>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</si>
  <si>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</si>
  <si>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</si>
  <si>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</si>
  <si>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</si>
  <si>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</si>
  <si>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</si>
  <si>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</si>
  <si>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</si>
  <si>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</si>
  <si>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</si>
  <si>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</si>
  <si>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</si>
  <si>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</si>
  <si>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</si>
  <si>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</si>
  <si>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</si>
  <si>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</si>
  <si>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</si>
  <si>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</si>
  <si>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</si>
  <si>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</si>
  <si>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</si>
  <si>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</si>
  <si>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</si>
  <si>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</si>
  <si>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</si>
  <si>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</si>
  <si>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</si>
  <si>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</si>
  <si>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</si>
  <si>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Dnacije (EUR)</t>
  </si>
  <si>
    <t>Ugovori, naknade i drugi izvori propisani posebnim zakonom (EUR)</t>
  </si>
  <si>
    <t xml:space="preserve">2.2.  </t>
  </si>
  <si>
    <t>Uređenje parkirališta na području Grada</t>
  </si>
  <si>
    <t xml:space="preserve">4.3.  </t>
  </si>
  <si>
    <t>4.3.1.</t>
  </si>
  <si>
    <t>Izgradnja šumske ceste Juranščina-Belecgrad</t>
  </si>
  <si>
    <t>Javna rasvjeta</t>
  </si>
  <si>
    <t>Dogradnja sustava javne rasvjete</t>
  </si>
  <si>
    <t>Nerazvrstavne ceste</t>
  </si>
  <si>
    <t>Javne površine</t>
  </si>
  <si>
    <t>Javna parkirališta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</si>
  <si>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</si>
  <si>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</si>
  <si>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</si>
  <si>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</si>
  <si>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</si>
  <si>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</si>
  <si>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</si>
  <si>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5.</t>
  </si>
  <si>
    <t>Druga pitanja određena Zakonom o komunalnom gospodarstvu i posebnim zakonom</t>
  </si>
  <si>
    <t>UKUPNO</t>
  </si>
  <si>
    <t>KLASA: 363-01/23-01/43</t>
  </si>
  <si>
    <t>Građevine komunalne infrastrukture koje će se graditi u uređenim dijelovima građevinskog područja</t>
  </si>
  <si>
    <t>Rekonstrukcija NC Donja Batina - Vižanovec</t>
  </si>
  <si>
    <t>Uređenje nogostupa u Varaždinskoj ulici</t>
  </si>
  <si>
    <t>Uređenje nogostupa u Ul. K.P. Krešimira</t>
  </si>
  <si>
    <t>Uređenje nogostupa u Martinečkoj ulici</t>
  </si>
  <si>
    <t>4.2.4.</t>
  </si>
  <si>
    <t>Sanacija mostova na području Grada Zlatara</t>
  </si>
  <si>
    <t>4.1.5.</t>
  </si>
  <si>
    <t>Uređenje zelene tržnice</t>
  </si>
  <si>
    <t>Uređenje Trga slobode</t>
  </si>
  <si>
    <t>4.2.5.</t>
  </si>
  <si>
    <t xml:space="preserve">Kupnja zemljišta </t>
  </si>
  <si>
    <t>građenja komunalne infrastrukture u Gradu Zlataru za 2024. godinu</t>
  </si>
  <si>
    <t>Članak 2.</t>
  </si>
  <si>
    <t>Program građenja komunalne infrastrukture u Gradu Zlataru za 2024. godinu ("Službeni glasnik Krapisnko-zagorske županije" broj 46/24, 54/24) izvršen je u 2024. godini kako slijedi:</t>
  </si>
  <si>
    <t>Izvješće o izvršenju Programa</t>
  </si>
  <si>
    <t>Izvršenje (EUR)</t>
  </si>
  <si>
    <t>Indes</t>
  </si>
  <si>
    <t>Kupnja zemljišta</t>
  </si>
  <si>
    <t>Ovo Izvješće temelji se na Godišnjem izvještaju o izvršenju Proračuna Grada Zlatara za 2024. godinu i objavit će se u "Službenom glasniku Krapinsko-zagorske županije".</t>
  </si>
  <si>
    <t>URBROJ: 2140-07-01-25-9</t>
  </si>
  <si>
    <t>Zlatar, 20.03.2025.</t>
  </si>
  <si>
    <t>Na temelju članka 71. stavka 1.  Zakona o komunalnom gospodarstvu ("Narodne novine" broj 68/18, 110/18,  32/20) i članka 27. Statuta Grada Zlatara („Službeni glasnik Krapinsko-zagorske županije“ broj 36A/13, 9/18, 9/20, 17A/21), Gradsko vijeće Grada Zlatara na 30. sjednici održanoj 20.03.2025.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</si>
</sst>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10" fontId="2" fillId="2" borderId="1" xfId="0" applyNumberFormat="1" applyFont="1" applyFill="1" applyBorder="1"/>
    <xf numFmtId="10" fontId="2" fillId="0" borderId="1" xfId="0" applyNumberFormat="1" applyFont="1" applyBorder="1"/>
    <xf numFmtId="10" fontId="3" fillId="0" borderId="1" xfId="0" applyNumberFormat="1" applyFont="1" applyBorder="1"/>
    <xf numFmtId="10" fontId="2" fillId="3" borderId="1" xfId="0" applyNumberFormat="1" applyFont="1" applyFill="1" applyBorder="1"/>
    <xf numFmtId="10" fontId="2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31"/>
  <sheetViews>
    <sheetView tabSelected="1" workbookViewId="0">
      <selection activeCell="A16" sqref="A16:L16"/>
    </sheetView>
  </sheetViews>
  <sheetFormatPr defaultRowHeight="15" x14ac:dyDescent="0.25"/>
  <cols>
    <col min="1" max="1" width="7.28515625" style="1" customWidth="1"/>
    <col min="2" max="2" width="35.42578125" customWidth="1"/>
    <col min="3" max="12" width="13.7109375" customWidth="1"/>
    <col min="16" max="16" width="12.7109375" bestFit="1" customWidth="1"/>
  </cols>
  <sheetData>
    <row r="1" spans="1:12" ht="15.75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</row>
    <row r="2" spans="1:12" ht="15.75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2" ht="15.75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</row>
    <row r="4" spans="1:12" ht="15.75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</row>
    <row r="5" spans="1:12" ht="15.75" x14ac:dyDescent="0.25">
      <c r="A5" s="33" t="s">
        <v>0</v>
      </c>
      <c r="B5" s="33"/>
      <c r="C5" s="24"/>
      <c r="D5" s="24"/>
      <c r="E5" s="24"/>
      <c r="F5" s="24"/>
      <c r="G5" s="24"/>
      <c r="H5" s="24"/>
      <c r="I5" s="24"/>
      <c r="J5" s="24"/>
    </row>
    <row r="6" spans="1:12" ht="15.75" x14ac:dyDescent="0.25">
      <c r="A6" s="33" t="s">
        <v>1</v>
      </c>
      <c r="B6" s="33"/>
      <c r="C6" s="24"/>
      <c r="D6" s="24"/>
      <c r="E6" s="24"/>
      <c r="F6" s="24"/>
      <c r="G6" s="24"/>
      <c r="H6" s="24"/>
      <c r="I6" s="24"/>
      <c r="J6" s="24"/>
    </row>
    <row r="7" spans="1:12" ht="15.75" x14ac:dyDescent="0.25">
      <c r="A7" s="33" t="s">
        <v>2</v>
      </c>
      <c r="B7" s="33"/>
      <c r="C7" s="24"/>
      <c r="D7" s="24"/>
      <c r="E7" s="24"/>
      <c r="F7" s="24"/>
      <c r="G7" s="24"/>
      <c r="H7" s="24"/>
      <c r="I7" s="24"/>
      <c r="J7" s="24"/>
    </row>
    <row r="8" spans="1:12" ht="15.75" x14ac:dyDescent="0.25">
      <c r="A8" s="33" t="s">
        <v>3</v>
      </c>
      <c r="B8" s="33"/>
      <c r="C8" s="24"/>
      <c r="D8" s="24"/>
      <c r="E8" s="24"/>
      <c r="F8" s="24"/>
      <c r="G8" s="24"/>
      <c r="H8" s="24"/>
      <c r="I8" s="24"/>
      <c r="J8" s="24"/>
    </row>
    <row r="9" spans="1:12" ht="15.75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</row>
    <row r="10" spans="1:12" ht="15.75" x14ac:dyDescent="0.25">
      <c r="A10" s="34" t="s">
        <v>60</v>
      </c>
      <c r="B10" s="34"/>
      <c r="C10" s="24"/>
      <c r="D10" s="24"/>
      <c r="E10" s="24"/>
      <c r="F10" s="24"/>
      <c r="G10" s="24"/>
      <c r="H10" s="24"/>
      <c r="I10" s="24"/>
      <c r="J10" s="24"/>
    </row>
    <row r="11" spans="1:12" ht="15.75" x14ac:dyDescent="0.25">
      <c r="A11" s="34" t="s">
        <v>81</v>
      </c>
      <c r="B11" s="34"/>
      <c r="C11" s="24"/>
      <c r="D11" s="24"/>
      <c r="E11" s="24"/>
      <c r="F11" s="24"/>
      <c r="G11" s="24"/>
      <c r="H11" s="24"/>
      <c r="I11" s="24"/>
      <c r="J11" s="24"/>
    </row>
    <row r="12" spans="1:12" ht="15.75" x14ac:dyDescent="0.25">
      <c r="A12" s="34" t="s">
        <v>82</v>
      </c>
      <c r="B12" s="34"/>
      <c r="C12" s="24"/>
      <c r="D12" s="24"/>
      <c r="E12" s="24"/>
      <c r="F12" s="24"/>
      <c r="G12" s="24"/>
      <c r="H12" s="24"/>
      <c r="I12" s="24"/>
      <c r="J12" s="24"/>
    </row>
    <row r="13" spans="1:12" ht="15.75" x14ac:dyDescent="0.25">
      <c r="A13" s="23"/>
      <c r="B13" s="24"/>
      <c r="C13" s="24"/>
      <c r="D13" s="24"/>
      <c r="E13" s="24"/>
      <c r="F13" s="24"/>
      <c r="G13" s="24"/>
      <c r="H13" s="24"/>
      <c r="I13" s="24"/>
      <c r="J13" s="24"/>
    </row>
    <row r="14" spans="1:12" ht="30.75" customHeight="1" x14ac:dyDescent="0.25">
      <c r="A14" s="36" t="s">
        <v>83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ht="15.75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</row>
    <row r="16" spans="1:12" ht="15.75" x14ac:dyDescent="0.25">
      <c r="A16" s="33" t="s">
        <v>76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.75" x14ac:dyDescent="0.25">
      <c r="A17" s="33" t="s">
        <v>73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15.75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2" ht="15.75" x14ac:dyDescent="0.25">
      <c r="A19" s="37" t="s">
        <v>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ht="30.75" customHeight="1" x14ac:dyDescent="0.25">
      <c r="A20" s="35" t="s">
        <v>75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s="18" customFormat="1" ht="11.25" customHeight="1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</row>
    <row r="22" spans="1:12" ht="69" customHeight="1" x14ac:dyDescent="0.25">
      <c r="A22" s="2" t="s">
        <v>5</v>
      </c>
      <c r="B22" s="2" t="s">
        <v>6</v>
      </c>
      <c r="C22" s="2" t="s">
        <v>34</v>
      </c>
      <c r="D22" s="2" t="s">
        <v>33</v>
      </c>
      <c r="E22" s="2" t="s">
        <v>32</v>
      </c>
      <c r="F22" s="2" t="s">
        <v>35</v>
      </c>
      <c r="G22" s="2" t="s">
        <v>36</v>
      </c>
      <c r="H22" s="2" t="s">
        <v>37</v>
      </c>
      <c r="I22" s="2" t="s">
        <v>39</v>
      </c>
      <c r="J22" s="2" t="s">
        <v>38</v>
      </c>
      <c r="K22" s="2" t="s">
        <v>77</v>
      </c>
      <c r="L22" s="2" t="s">
        <v>78</v>
      </c>
    </row>
    <row r="23" spans="1:12" ht="39" x14ac:dyDescent="0.25">
      <c r="A23" s="12" t="s">
        <v>8</v>
      </c>
      <c r="B23" s="17" t="s">
        <v>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27">
        <v>0</v>
      </c>
    </row>
    <row r="24" spans="1:12" ht="39" x14ac:dyDescent="0.25">
      <c r="A24" s="12" t="s">
        <v>14</v>
      </c>
      <c r="B24" s="17" t="s">
        <v>61</v>
      </c>
      <c r="C24" s="14">
        <f>C25+C31</f>
        <v>26894</v>
      </c>
      <c r="D24" s="14">
        <f t="shared" ref="D24:J24" si="0">D25+D31</f>
        <v>0</v>
      </c>
      <c r="E24" s="14">
        <f t="shared" si="0"/>
        <v>0</v>
      </c>
      <c r="F24" s="14">
        <f t="shared" si="0"/>
        <v>0</v>
      </c>
      <c r="G24" s="14">
        <f t="shared" si="0"/>
        <v>0</v>
      </c>
      <c r="H24" s="14">
        <f t="shared" si="0"/>
        <v>0</v>
      </c>
      <c r="I24" s="14">
        <f t="shared" si="0"/>
        <v>26894</v>
      </c>
      <c r="J24" s="14">
        <f t="shared" si="0"/>
        <v>0</v>
      </c>
      <c r="K24" s="14">
        <f t="shared" ref="K24:L24" si="1">K25+K31</f>
        <v>0</v>
      </c>
      <c r="L24" s="27">
        <f t="shared" si="1"/>
        <v>1</v>
      </c>
    </row>
    <row r="25" spans="1:12" x14ac:dyDescent="0.25">
      <c r="A25" s="3" t="s">
        <v>17</v>
      </c>
      <c r="B25" s="4" t="s">
        <v>72</v>
      </c>
      <c r="C25" s="5">
        <f>SUM(C26:C30)</f>
        <v>0</v>
      </c>
      <c r="D25" s="5">
        <f t="shared" ref="D25:J25" si="2">SUM(D26:D30)</f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ref="K25:L25" si="3">SUM(K26:K30)</f>
        <v>0</v>
      </c>
      <c r="L25" s="28">
        <f t="shared" si="3"/>
        <v>0</v>
      </c>
    </row>
    <row r="26" spans="1:12" x14ac:dyDescent="0.25">
      <c r="A26" s="6"/>
      <c r="B26" s="7" t="s">
        <v>9</v>
      </c>
      <c r="C26" s="5">
        <f>SUM(D26:J26)</f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29">
        <v>0</v>
      </c>
    </row>
    <row r="27" spans="1:12" x14ac:dyDescent="0.25">
      <c r="A27" s="6"/>
      <c r="B27" s="7" t="s">
        <v>13</v>
      </c>
      <c r="C27" s="5">
        <f t="shared" ref="C27:C30" si="4">SUM(D27:J27)</f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29">
        <v>0</v>
      </c>
    </row>
    <row r="28" spans="1:12" x14ac:dyDescent="0.25">
      <c r="A28" s="6"/>
      <c r="B28" s="7" t="s">
        <v>10</v>
      </c>
      <c r="C28" s="5">
        <f t="shared" si="4"/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29">
        <v>0</v>
      </c>
    </row>
    <row r="29" spans="1:12" x14ac:dyDescent="0.25">
      <c r="A29" s="6"/>
      <c r="B29" s="7" t="s">
        <v>11</v>
      </c>
      <c r="C29" s="5">
        <f t="shared" si="4"/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29">
        <v>0</v>
      </c>
    </row>
    <row r="30" spans="1:12" x14ac:dyDescent="0.25">
      <c r="A30" s="6"/>
      <c r="B30" s="7" t="s">
        <v>12</v>
      </c>
      <c r="C30" s="5">
        <f t="shared" si="4"/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29">
        <v>0</v>
      </c>
    </row>
    <row r="31" spans="1:12" x14ac:dyDescent="0.25">
      <c r="A31" s="3" t="s">
        <v>40</v>
      </c>
      <c r="B31" s="4" t="s">
        <v>79</v>
      </c>
      <c r="C31" s="5">
        <f>SUM(C32:C36)</f>
        <v>26894</v>
      </c>
      <c r="D31" s="5">
        <f t="shared" ref="D31:J31" si="5">SUM(D32:D36)</f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26894</v>
      </c>
      <c r="J31" s="5">
        <f t="shared" si="5"/>
        <v>0</v>
      </c>
      <c r="K31" s="5">
        <f t="shared" ref="K31:L31" si="6">SUM(K32:K36)</f>
        <v>0</v>
      </c>
      <c r="L31" s="28">
        <f t="shared" si="6"/>
        <v>1</v>
      </c>
    </row>
    <row r="32" spans="1:12" x14ac:dyDescent="0.25">
      <c r="A32" s="6"/>
      <c r="B32" s="7" t="s">
        <v>9</v>
      </c>
      <c r="C32" s="5">
        <f>SUM(D32:J32)</f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29">
        <v>0</v>
      </c>
    </row>
    <row r="33" spans="1:12" x14ac:dyDescent="0.25">
      <c r="A33" s="6"/>
      <c r="B33" s="7" t="s">
        <v>13</v>
      </c>
      <c r="C33" s="5">
        <f t="shared" ref="C33:C36" si="7">SUM(D33:J33)</f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29">
        <v>0</v>
      </c>
    </row>
    <row r="34" spans="1:12" x14ac:dyDescent="0.25">
      <c r="A34" s="6"/>
      <c r="B34" s="7" t="s">
        <v>10</v>
      </c>
      <c r="C34" s="5">
        <f t="shared" si="7"/>
        <v>26894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26894</v>
      </c>
      <c r="J34" s="8">
        <v>0</v>
      </c>
      <c r="K34" s="8">
        <v>0</v>
      </c>
      <c r="L34" s="29">
        <v>1</v>
      </c>
    </row>
    <row r="35" spans="1:12" ht="13.5" customHeight="1" x14ac:dyDescent="0.25">
      <c r="A35" s="6"/>
      <c r="B35" s="7" t="s">
        <v>11</v>
      </c>
      <c r="C35" s="5">
        <f t="shared" si="7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29">
        <v>0</v>
      </c>
    </row>
    <row r="36" spans="1:12" ht="15" customHeight="1" x14ac:dyDescent="0.25">
      <c r="A36" s="6"/>
      <c r="B36" s="7" t="s">
        <v>12</v>
      </c>
      <c r="C36" s="5">
        <f t="shared" si="7"/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29">
        <v>0</v>
      </c>
    </row>
    <row r="37" spans="1:12" ht="25.5" x14ac:dyDescent="0.25">
      <c r="A37" s="12" t="s">
        <v>16</v>
      </c>
      <c r="B37" s="13" t="s">
        <v>15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27">
        <v>0</v>
      </c>
    </row>
    <row r="38" spans="1:12" ht="38.25" x14ac:dyDescent="0.25">
      <c r="A38" s="12" t="s">
        <v>18</v>
      </c>
      <c r="B38" s="13" t="s">
        <v>19</v>
      </c>
      <c r="C38" s="14">
        <f t="shared" ref="C38:J38" si="8">C39+C70+C101+C108+C115</f>
        <v>3126750.0000000005</v>
      </c>
      <c r="D38" s="14">
        <f t="shared" si="8"/>
        <v>13000</v>
      </c>
      <c r="E38" s="14">
        <f t="shared" si="8"/>
        <v>93903</v>
      </c>
      <c r="F38" s="14">
        <f t="shared" si="8"/>
        <v>0</v>
      </c>
      <c r="G38" s="14">
        <f t="shared" si="8"/>
        <v>160904</v>
      </c>
      <c r="H38" s="14">
        <f t="shared" si="8"/>
        <v>1133145</v>
      </c>
      <c r="I38" s="14">
        <f t="shared" si="8"/>
        <v>1725798</v>
      </c>
      <c r="J38" s="14">
        <f t="shared" si="8"/>
        <v>0</v>
      </c>
      <c r="K38" s="14">
        <f t="shared" ref="K38" si="9">K39+K70+K101+K108+K115</f>
        <v>2659990.69</v>
      </c>
      <c r="L38" s="27">
        <f>K38/C38*1</f>
        <v>0.85072061725433745</v>
      </c>
    </row>
    <row r="39" spans="1:12" x14ac:dyDescent="0.25">
      <c r="A39" s="9" t="s">
        <v>21</v>
      </c>
      <c r="B39" s="10" t="s">
        <v>47</v>
      </c>
      <c r="C39" s="11">
        <f>C40+C46+C52+C58+C64</f>
        <v>743037.89</v>
      </c>
      <c r="D39" s="11">
        <f t="shared" ref="D39:J39" si="10">D40+D46+D52+D58+D64</f>
        <v>13000</v>
      </c>
      <c r="E39" s="11">
        <f t="shared" si="10"/>
        <v>63903</v>
      </c>
      <c r="F39" s="11">
        <f t="shared" si="10"/>
        <v>0</v>
      </c>
      <c r="G39" s="11">
        <f t="shared" si="10"/>
        <v>28730</v>
      </c>
      <c r="H39" s="11">
        <f t="shared" si="10"/>
        <v>491666</v>
      </c>
      <c r="I39" s="11">
        <f t="shared" si="10"/>
        <v>145738.89000000001</v>
      </c>
      <c r="J39" s="11">
        <f t="shared" si="10"/>
        <v>0</v>
      </c>
      <c r="K39" s="11">
        <f t="shared" ref="K39" si="11">K40+K46+K52+K58+K64</f>
        <v>601565.26</v>
      </c>
      <c r="L39" s="30">
        <f>K39/C39*1</f>
        <v>0.80960240129880856</v>
      </c>
    </row>
    <row r="40" spans="1:12" x14ac:dyDescent="0.25">
      <c r="A40" s="3" t="s">
        <v>22</v>
      </c>
      <c r="B40" s="4" t="s">
        <v>20</v>
      </c>
      <c r="C40" s="5">
        <f>SUM(C41:C45)</f>
        <v>111153</v>
      </c>
      <c r="D40" s="5">
        <f t="shared" ref="D40:J40" si="12">SUM(D41:D45)</f>
        <v>13000</v>
      </c>
      <c r="E40" s="5">
        <f t="shared" si="12"/>
        <v>63903</v>
      </c>
      <c r="F40" s="5">
        <f t="shared" si="12"/>
        <v>0</v>
      </c>
      <c r="G40" s="5">
        <f t="shared" si="12"/>
        <v>0</v>
      </c>
      <c r="H40" s="5">
        <f t="shared" si="12"/>
        <v>0</v>
      </c>
      <c r="I40" s="5">
        <f t="shared" si="12"/>
        <v>34250</v>
      </c>
      <c r="J40" s="5">
        <f t="shared" si="12"/>
        <v>0</v>
      </c>
      <c r="K40" s="5">
        <f t="shared" ref="K40" si="13">SUM(K41:K45)</f>
        <v>108839.74</v>
      </c>
      <c r="L40" s="28">
        <f>K40/C40*1</f>
        <v>0.97918850593326323</v>
      </c>
    </row>
    <row r="41" spans="1:12" x14ac:dyDescent="0.25">
      <c r="A41" s="6"/>
      <c r="B41" s="7" t="s">
        <v>9</v>
      </c>
      <c r="C41" s="5">
        <f>SUM(D41:J41)</f>
        <v>14000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14000</v>
      </c>
      <c r="J41" s="8">
        <v>0</v>
      </c>
      <c r="K41" s="8">
        <v>11687.5</v>
      </c>
      <c r="L41" s="29">
        <v>0</v>
      </c>
    </row>
    <row r="42" spans="1:12" x14ac:dyDescent="0.25">
      <c r="A42" s="6"/>
      <c r="B42" s="7" t="s">
        <v>13</v>
      </c>
      <c r="C42" s="5">
        <f t="shared" ref="C42:C45" si="14">SUM(D42:J42)</f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29">
        <v>0</v>
      </c>
    </row>
    <row r="43" spans="1:12" x14ac:dyDescent="0.25">
      <c r="A43" s="6"/>
      <c r="B43" s="7" t="s">
        <v>10</v>
      </c>
      <c r="C43" s="5">
        <f t="shared" si="14"/>
        <v>93403</v>
      </c>
      <c r="D43" s="8">
        <v>13000</v>
      </c>
      <c r="E43" s="8">
        <v>60153</v>
      </c>
      <c r="F43" s="8">
        <v>0</v>
      </c>
      <c r="G43" s="8">
        <v>0</v>
      </c>
      <c r="H43" s="8">
        <v>0</v>
      </c>
      <c r="I43" s="8">
        <v>20250</v>
      </c>
      <c r="J43" s="8">
        <v>0</v>
      </c>
      <c r="K43" s="8">
        <v>93402.240000000005</v>
      </c>
      <c r="L43" s="29">
        <v>1</v>
      </c>
    </row>
    <row r="44" spans="1:12" x14ac:dyDescent="0.25">
      <c r="A44" s="6"/>
      <c r="B44" s="7" t="s">
        <v>11</v>
      </c>
      <c r="C44" s="5">
        <f t="shared" si="14"/>
        <v>3750</v>
      </c>
      <c r="D44" s="8">
        <v>0</v>
      </c>
      <c r="E44" s="8">
        <v>3750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3750</v>
      </c>
      <c r="L44" s="29">
        <v>1</v>
      </c>
    </row>
    <row r="45" spans="1:12" x14ac:dyDescent="0.25">
      <c r="A45" s="6"/>
      <c r="B45" s="7" t="s">
        <v>12</v>
      </c>
      <c r="C45" s="5">
        <f t="shared" si="14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29">
        <v>0</v>
      </c>
    </row>
    <row r="46" spans="1:12" x14ac:dyDescent="0.25">
      <c r="A46" s="3" t="s">
        <v>23</v>
      </c>
      <c r="B46" s="4" t="s">
        <v>62</v>
      </c>
      <c r="C46" s="5">
        <f>SUM(C47:C51)</f>
        <v>0</v>
      </c>
      <c r="D46" s="5">
        <f t="shared" ref="D46:J46" si="15">SUM(D47:D51)</f>
        <v>0</v>
      </c>
      <c r="E46" s="5">
        <f t="shared" si="15"/>
        <v>0</v>
      </c>
      <c r="F46" s="5">
        <f t="shared" si="15"/>
        <v>0</v>
      </c>
      <c r="G46" s="5">
        <f t="shared" si="15"/>
        <v>0</v>
      </c>
      <c r="H46" s="5">
        <f t="shared" si="15"/>
        <v>0</v>
      </c>
      <c r="I46" s="5">
        <f t="shared" si="15"/>
        <v>0</v>
      </c>
      <c r="J46" s="5">
        <f t="shared" si="15"/>
        <v>0</v>
      </c>
      <c r="K46" s="5">
        <f t="shared" ref="K46:L46" si="16">SUM(K47:K51)</f>
        <v>0</v>
      </c>
      <c r="L46" s="28">
        <f t="shared" si="16"/>
        <v>0</v>
      </c>
    </row>
    <row r="47" spans="1:12" x14ac:dyDescent="0.25">
      <c r="A47" s="6"/>
      <c r="B47" s="7" t="s">
        <v>9</v>
      </c>
      <c r="C47" s="5">
        <f>SUM(D47:J47)</f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29">
        <v>0</v>
      </c>
    </row>
    <row r="48" spans="1:12" x14ac:dyDescent="0.25">
      <c r="A48" s="6"/>
      <c r="B48" s="7" t="s">
        <v>13</v>
      </c>
      <c r="C48" s="5">
        <f t="shared" ref="C48:C51" si="17">SUM(D48:J48)</f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29">
        <v>0</v>
      </c>
    </row>
    <row r="49" spans="1:12" x14ac:dyDescent="0.25">
      <c r="A49" s="6"/>
      <c r="B49" s="7" t="s">
        <v>10</v>
      </c>
      <c r="C49" s="5">
        <f t="shared" si="17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29">
        <v>0</v>
      </c>
    </row>
    <row r="50" spans="1:12" x14ac:dyDescent="0.25">
      <c r="A50" s="6"/>
      <c r="B50" s="7" t="s">
        <v>11</v>
      </c>
      <c r="C50" s="5">
        <f t="shared" si="17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29">
        <v>0</v>
      </c>
    </row>
    <row r="51" spans="1:12" x14ac:dyDescent="0.25">
      <c r="A51" s="6"/>
      <c r="B51" s="7" t="s">
        <v>12</v>
      </c>
      <c r="C51" s="5">
        <f t="shared" si="17"/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29">
        <v>0</v>
      </c>
    </row>
    <row r="52" spans="1:12" x14ac:dyDescent="0.25">
      <c r="A52" s="3" t="s">
        <v>24</v>
      </c>
      <c r="B52" s="4" t="s">
        <v>29</v>
      </c>
      <c r="C52" s="5">
        <f>SUM(C53:C57)</f>
        <v>563154.89</v>
      </c>
      <c r="D52" s="5">
        <f t="shared" ref="D52:J52" si="18">SUM(D53:D57)</f>
        <v>0</v>
      </c>
      <c r="E52" s="5">
        <f t="shared" si="18"/>
        <v>0</v>
      </c>
      <c r="F52" s="5">
        <f t="shared" si="18"/>
        <v>0</v>
      </c>
      <c r="G52" s="5">
        <f t="shared" si="18"/>
        <v>0</v>
      </c>
      <c r="H52" s="5">
        <f t="shared" si="18"/>
        <v>451666</v>
      </c>
      <c r="I52" s="5">
        <f t="shared" si="18"/>
        <v>111488.89</v>
      </c>
      <c r="J52" s="5">
        <f t="shared" si="18"/>
        <v>0</v>
      </c>
      <c r="K52" s="5">
        <f t="shared" ref="K52" si="19">SUM(K53:K57)</f>
        <v>433277.48</v>
      </c>
      <c r="L52" s="28">
        <f>K52/C52*1</f>
        <v>0.76937533118108936</v>
      </c>
    </row>
    <row r="53" spans="1:12" x14ac:dyDescent="0.25">
      <c r="A53" s="6"/>
      <c r="B53" s="7" t="s">
        <v>9</v>
      </c>
      <c r="C53" s="5">
        <f>SUM(D53:J53)</f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29">
        <v>0</v>
      </c>
    </row>
    <row r="54" spans="1:12" x14ac:dyDescent="0.25">
      <c r="A54" s="6"/>
      <c r="B54" s="7" t="s">
        <v>13</v>
      </c>
      <c r="C54" s="5">
        <f t="shared" ref="C54:C57" si="20">SUM(D54:J54)</f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29">
        <v>0</v>
      </c>
    </row>
    <row r="55" spans="1:12" x14ac:dyDescent="0.25">
      <c r="A55" s="6"/>
      <c r="B55" s="7" t="s">
        <v>10</v>
      </c>
      <c r="C55" s="5">
        <f t="shared" si="20"/>
        <v>563154.89</v>
      </c>
      <c r="D55" s="8">
        <v>0</v>
      </c>
      <c r="E55" s="8">
        <v>0</v>
      </c>
      <c r="F55" s="8">
        <v>0</v>
      </c>
      <c r="G55" s="8">
        <v>0</v>
      </c>
      <c r="H55" s="8">
        <v>451666</v>
      </c>
      <c r="I55" s="8">
        <v>111488.89</v>
      </c>
      <c r="J55" s="8">
        <v>0</v>
      </c>
      <c r="K55" s="8">
        <v>433277.48</v>
      </c>
      <c r="L55" s="29">
        <f>K55/C55*1</f>
        <v>0.76937533118108936</v>
      </c>
    </row>
    <row r="56" spans="1:12" s="22" customFormat="1" x14ac:dyDescent="0.25">
      <c r="A56" s="6"/>
      <c r="B56" s="7" t="s">
        <v>11</v>
      </c>
      <c r="C56" s="5">
        <f t="shared" si="20"/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29">
        <v>0</v>
      </c>
    </row>
    <row r="57" spans="1:12" x14ac:dyDescent="0.25">
      <c r="A57" s="6"/>
      <c r="B57" s="7" t="s">
        <v>12</v>
      </c>
      <c r="C57" s="5">
        <f t="shared" si="20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29">
        <v>0</v>
      </c>
    </row>
    <row r="58" spans="1:12" x14ac:dyDescent="0.25">
      <c r="A58" s="3" t="s">
        <v>28</v>
      </c>
      <c r="B58" s="4" t="s">
        <v>44</v>
      </c>
      <c r="C58" s="5">
        <f>SUM(C59:C63)</f>
        <v>40000</v>
      </c>
      <c r="D58" s="5">
        <f t="shared" ref="D58:J58" si="21">SUM(D59:D63)</f>
        <v>0</v>
      </c>
      <c r="E58" s="5">
        <f t="shared" si="21"/>
        <v>0</v>
      </c>
      <c r="F58" s="5">
        <f t="shared" si="21"/>
        <v>0</v>
      </c>
      <c r="G58" s="5">
        <f t="shared" si="21"/>
        <v>0</v>
      </c>
      <c r="H58" s="5">
        <f t="shared" si="21"/>
        <v>40000</v>
      </c>
      <c r="I58" s="5">
        <f t="shared" si="21"/>
        <v>0</v>
      </c>
      <c r="J58" s="5">
        <f t="shared" si="21"/>
        <v>0</v>
      </c>
      <c r="K58" s="5">
        <f t="shared" ref="K58:L58" si="22">SUM(K59:K63)</f>
        <v>31448.04</v>
      </c>
      <c r="L58" s="28">
        <f t="shared" si="22"/>
        <v>0.78620100000000004</v>
      </c>
    </row>
    <row r="59" spans="1:12" x14ac:dyDescent="0.25">
      <c r="A59" s="6"/>
      <c r="B59" s="7" t="s">
        <v>9</v>
      </c>
      <c r="C59" s="5">
        <f>SUM(D59:J59)</f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29">
        <v>0</v>
      </c>
    </row>
    <row r="60" spans="1:12" x14ac:dyDescent="0.25">
      <c r="A60" s="6"/>
      <c r="B60" s="7" t="s">
        <v>13</v>
      </c>
      <c r="C60" s="5">
        <f t="shared" ref="C60:C63" si="23">SUM(D60:J60)</f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29">
        <v>0</v>
      </c>
    </row>
    <row r="61" spans="1:12" x14ac:dyDescent="0.25">
      <c r="A61" s="6"/>
      <c r="B61" s="7" t="s">
        <v>10</v>
      </c>
      <c r="C61" s="5">
        <f t="shared" si="23"/>
        <v>40000</v>
      </c>
      <c r="D61" s="8">
        <v>0</v>
      </c>
      <c r="E61" s="8">
        <v>0</v>
      </c>
      <c r="F61" s="8">
        <v>0</v>
      </c>
      <c r="G61" s="8">
        <v>0</v>
      </c>
      <c r="H61" s="8">
        <v>40000</v>
      </c>
      <c r="I61" s="8">
        <v>0</v>
      </c>
      <c r="J61" s="8">
        <v>0</v>
      </c>
      <c r="K61" s="8">
        <v>31448.04</v>
      </c>
      <c r="L61" s="29">
        <f>K61/C61*1</f>
        <v>0.78620100000000004</v>
      </c>
    </row>
    <row r="62" spans="1:12" x14ac:dyDescent="0.25">
      <c r="A62" s="6"/>
      <c r="B62" s="7" t="s">
        <v>11</v>
      </c>
      <c r="C62" s="5">
        <f t="shared" si="23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29">
        <v>0</v>
      </c>
    </row>
    <row r="63" spans="1:12" x14ac:dyDescent="0.25">
      <c r="A63" s="6"/>
      <c r="B63" s="7" t="s">
        <v>12</v>
      </c>
      <c r="C63" s="5">
        <f t="shared" si="23"/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29">
        <v>0</v>
      </c>
    </row>
    <row r="64" spans="1:12" x14ac:dyDescent="0.25">
      <c r="A64" s="3" t="s">
        <v>68</v>
      </c>
      <c r="B64" s="4" t="s">
        <v>67</v>
      </c>
      <c r="C64" s="5">
        <f>SUM(C65:C69)</f>
        <v>28730</v>
      </c>
      <c r="D64" s="5">
        <f t="shared" ref="D64:J64" si="24">SUM(D65:D69)</f>
        <v>0</v>
      </c>
      <c r="E64" s="5">
        <f t="shared" si="24"/>
        <v>0</v>
      </c>
      <c r="F64" s="5">
        <f t="shared" si="24"/>
        <v>0</v>
      </c>
      <c r="G64" s="5">
        <f t="shared" si="24"/>
        <v>28730</v>
      </c>
      <c r="H64" s="5">
        <f t="shared" si="24"/>
        <v>0</v>
      </c>
      <c r="I64" s="5">
        <f t="shared" si="24"/>
        <v>0</v>
      </c>
      <c r="J64" s="5">
        <f t="shared" si="24"/>
        <v>0</v>
      </c>
      <c r="K64" s="5">
        <f t="shared" ref="K64:L64" si="25">SUM(K65:K69)</f>
        <v>28000</v>
      </c>
      <c r="L64" s="28">
        <f t="shared" si="25"/>
        <v>0.97459101983988861</v>
      </c>
    </row>
    <row r="65" spans="1:16" x14ac:dyDescent="0.25">
      <c r="A65" s="6"/>
      <c r="B65" s="7" t="s">
        <v>9</v>
      </c>
      <c r="C65" s="5">
        <f>SUM(D65:J65)</f>
        <v>28730</v>
      </c>
      <c r="D65" s="8">
        <v>0</v>
      </c>
      <c r="E65" s="8">
        <v>0</v>
      </c>
      <c r="F65" s="8">
        <v>0</v>
      </c>
      <c r="G65" s="8">
        <v>28730</v>
      </c>
      <c r="H65" s="8">
        <v>0</v>
      </c>
      <c r="I65" s="8">
        <v>0</v>
      </c>
      <c r="J65" s="8">
        <v>0</v>
      </c>
      <c r="K65" s="8">
        <v>28000</v>
      </c>
      <c r="L65" s="29">
        <f>K65/C65*1</f>
        <v>0.97459101983988861</v>
      </c>
    </row>
    <row r="66" spans="1:16" x14ac:dyDescent="0.25">
      <c r="A66" s="6"/>
      <c r="B66" s="7" t="s">
        <v>13</v>
      </c>
      <c r="C66" s="5">
        <f t="shared" ref="C66:C69" si="26">SUM(D66:J66)</f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29">
        <v>0</v>
      </c>
    </row>
    <row r="67" spans="1:16" x14ac:dyDescent="0.25">
      <c r="A67" s="6"/>
      <c r="B67" s="7" t="s">
        <v>10</v>
      </c>
      <c r="C67" s="5">
        <f t="shared" si="26"/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29">
        <v>0</v>
      </c>
    </row>
    <row r="68" spans="1:16" x14ac:dyDescent="0.25">
      <c r="A68" s="6"/>
      <c r="B68" s="7" t="s">
        <v>11</v>
      </c>
      <c r="C68" s="5">
        <f t="shared" si="26"/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29">
        <v>0</v>
      </c>
    </row>
    <row r="69" spans="1:16" x14ac:dyDescent="0.25">
      <c r="A69" s="6"/>
      <c r="B69" s="7" t="s">
        <v>12</v>
      </c>
      <c r="C69" s="5">
        <f t="shared" si="26"/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29">
        <v>0</v>
      </c>
    </row>
    <row r="70" spans="1:16" x14ac:dyDescent="0.25">
      <c r="A70" s="9" t="s">
        <v>25</v>
      </c>
      <c r="B70" s="10" t="s">
        <v>48</v>
      </c>
      <c r="C70" s="11">
        <f>C71+C77+C83+C89+C95</f>
        <v>2130435.1100000003</v>
      </c>
      <c r="D70" s="11">
        <f t="shared" ref="D70:J70" si="27">D71+D77+D83+D89+D95</f>
        <v>0</v>
      </c>
      <c r="E70" s="11">
        <f t="shared" si="27"/>
        <v>0</v>
      </c>
      <c r="F70" s="11">
        <f t="shared" si="27"/>
        <v>0</v>
      </c>
      <c r="G70" s="11">
        <f t="shared" si="27"/>
        <v>32500</v>
      </c>
      <c r="H70" s="11">
        <f t="shared" si="27"/>
        <v>641479</v>
      </c>
      <c r="I70" s="11">
        <f t="shared" si="27"/>
        <v>1456456.11</v>
      </c>
      <c r="J70" s="11">
        <f t="shared" si="27"/>
        <v>0</v>
      </c>
      <c r="K70" s="11">
        <f t="shared" ref="K70:L70" si="28">K71+K77+K83+K89+K95</f>
        <v>1812095.84</v>
      </c>
      <c r="L70" s="30">
        <f t="shared" si="28"/>
        <v>0.86375209193195679</v>
      </c>
    </row>
    <row r="71" spans="1:16" x14ac:dyDescent="0.25">
      <c r="A71" s="3" t="s">
        <v>26</v>
      </c>
      <c r="B71" s="4" t="s">
        <v>63</v>
      </c>
      <c r="C71" s="5">
        <f>SUM(C72:C76)</f>
        <v>0</v>
      </c>
      <c r="D71" s="5">
        <f t="shared" ref="D71:J71" si="29">SUM(D72:D76)</f>
        <v>0</v>
      </c>
      <c r="E71" s="5">
        <f t="shared" si="29"/>
        <v>0</v>
      </c>
      <c r="F71" s="5">
        <f t="shared" si="29"/>
        <v>0</v>
      </c>
      <c r="G71" s="5">
        <f t="shared" si="29"/>
        <v>0</v>
      </c>
      <c r="H71" s="5">
        <f t="shared" si="29"/>
        <v>0</v>
      </c>
      <c r="I71" s="5">
        <f t="shared" si="29"/>
        <v>0</v>
      </c>
      <c r="J71" s="5">
        <f t="shared" si="29"/>
        <v>0</v>
      </c>
      <c r="K71" s="5">
        <f t="shared" ref="K71:L71" si="30">SUM(K72:K76)</f>
        <v>0</v>
      </c>
      <c r="L71" s="28">
        <f t="shared" si="30"/>
        <v>0</v>
      </c>
    </row>
    <row r="72" spans="1:16" x14ac:dyDescent="0.25">
      <c r="A72" s="6"/>
      <c r="B72" s="7" t="s">
        <v>9</v>
      </c>
      <c r="C72" s="5">
        <f>SUM(D72:J72)</f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29">
        <v>0</v>
      </c>
    </row>
    <row r="73" spans="1:16" x14ac:dyDescent="0.25">
      <c r="A73" s="6"/>
      <c r="B73" s="7" t="s">
        <v>13</v>
      </c>
      <c r="C73" s="5">
        <f t="shared" ref="C73:C76" si="31">SUM(D73:J73)</f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29">
        <v>0</v>
      </c>
    </row>
    <row r="74" spans="1:16" ht="15" customHeight="1" x14ac:dyDescent="0.25">
      <c r="A74" s="6"/>
      <c r="B74" s="7" t="s">
        <v>10</v>
      </c>
      <c r="C74" s="5">
        <f t="shared" si="31"/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29">
        <v>0</v>
      </c>
    </row>
    <row r="75" spans="1:16" ht="15" customHeight="1" x14ac:dyDescent="0.25">
      <c r="A75" s="6"/>
      <c r="B75" s="7" t="s">
        <v>11</v>
      </c>
      <c r="C75" s="5">
        <f t="shared" si="31"/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29">
        <v>0</v>
      </c>
    </row>
    <row r="76" spans="1:16" ht="15" customHeight="1" x14ac:dyDescent="0.25">
      <c r="A76" s="6"/>
      <c r="B76" s="7" t="s">
        <v>12</v>
      </c>
      <c r="C76" s="5">
        <f t="shared" si="31"/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29">
        <v>0</v>
      </c>
    </row>
    <row r="77" spans="1:16" ht="15" customHeight="1" x14ac:dyDescent="0.25">
      <c r="A77" s="3" t="s">
        <v>27</v>
      </c>
      <c r="B77" s="3" t="s">
        <v>64</v>
      </c>
      <c r="C77" s="15">
        <f>SUM(C78:C82)</f>
        <v>0</v>
      </c>
      <c r="D77" s="15">
        <f t="shared" ref="D77:J77" si="32">SUM(D78:D82)</f>
        <v>0</v>
      </c>
      <c r="E77" s="15">
        <f t="shared" si="32"/>
        <v>0</v>
      </c>
      <c r="F77" s="15">
        <f t="shared" si="32"/>
        <v>0</v>
      </c>
      <c r="G77" s="15">
        <f t="shared" si="32"/>
        <v>0</v>
      </c>
      <c r="H77" s="15">
        <f t="shared" si="32"/>
        <v>0</v>
      </c>
      <c r="I77" s="15">
        <f t="shared" si="32"/>
        <v>0</v>
      </c>
      <c r="J77" s="15">
        <f t="shared" si="32"/>
        <v>0</v>
      </c>
      <c r="K77" s="15">
        <f t="shared" ref="K77:L77" si="33">SUM(K78:K82)</f>
        <v>0</v>
      </c>
      <c r="L77" s="31">
        <f t="shared" si="33"/>
        <v>0</v>
      </c>
    </row>
    <row r="78" spans="1:16" ht="15" customHeight="1" x14ac:dyDescent="0.25">
      <c r="A78" s="6"/>
      <c r="B78" s="6" t="s">
        <v>9</v>
      </c>
      <c r="C78" s="15">
        <f>SUM(D78:J78)</f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32">
        <v>0</v>
      </c>
    </row>
    <row r="79" spans="1:16" ht="15" customHeight="1" x14ac:dyDescent="0.25">
      <c r="A79" s="6"/>
      <c r="B79" s="6" t="s">
        <v>13</v>
      </c>
      <c r="C79" s="15">
        <f t="shared" ref="C79:C82" si="34">SUM(D79:J79)</f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32">
        <v>0</v>
      </c>
    </row>
    <row r="80" spans="1:16" ht="15" customHeight="1" x14ac:dyDescent="0.25">
      <c r="A80" s="6"/>
      <c r="B80" s="6" t="s">
        <v>10</v>
      </c>
      <c r="C80" s="15">
        <f t="shared" si="34"/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32">
        <v>0</v>
      </c>
      <c r="P80" s="21"/>
    </row>
    <row r="81" spans="1:12" ht="15" customHeight="1" x14ac:dyDescent="0.25">
      <c r="A81" s="6"/>
      <c r="B81" s="6" t="s">
        <v>11</v>
      </c>
      <c r="C81" s="15">
        <f t="shared" si="34"/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32">
        <v>0</v>
      </c>
    </row>
    <row r="82" spans="1:12" ht="15" customHeight="1" x14ac:dyDescent="0.25">
      <c r="A82" s="6"/>
      <c r="B82" s="6" t="s">
        <v>12</v>
      </c>
      <c r="C82" s="15">
        <f t="shared" si="34"/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32">
        <v>0</v>
      </c>
    </row>
    <row r="83" spans="1:12" ht="15" customHeight="1" x14ac:dyDescent="0.25">
      <c r="A83" s="3" t="s">
        <v>52</v>
      </c>
      <c r="B83" s="3" t="s">
        <v>65</v>
      </c>
      <c r="C83" s="15">
        <f>SUM(C84:C88)</f>
        <v>0</v>
      </c>
      <c r="D83" s="15">
        <f t="shared" ref="D83:J83" si="35">SUM(D84:D88)</f>
        <v>0</v>
      </c>
      <c r="E83" s="15">
        <f t="shared" si="35"/>
        <v>0</v>
      </c>
      <c r="F83" s="15">
        <f t="shared" si="35"/>
        <v>0</v>
      </c>
      <c r="G83" s="15">
        <f t="shared" si="35"/>
        <v>0</v>
      </c>
      <c r="H83" s="15">
        <f t="shared" si="35"/>
        <v>0</v>
      </c>
      <c r="I83" s="15">
        <f t="shared" si="35"/>
        <v>0</v>
      </c>
      <c r="J83" s="15">
        <f t="shared" si="35"/>
        <v>0</v>
      </c>
      <c r="K83" s="15">
        <f t="shared" ref="K83:L83" si="36">SUM(K84:K88)</f>
        <v>0</v>
      </c>
      <c r="L83" s="31">
        <f t="shared" si="36"/>
        <v>0</v>
      </c>
    </row>
    <row r="84" spans="1:12" ht="15" customHeight="1" x14ac:dyDescent="0.25">
      <c r="A84" s="6"/>
      <c r="B84" s="6" t="s">
        <v>9</v>
      </c>
      <c r="C84" s="15">
        <f>SUM(D84:J84)</f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32">
        <v>0</v>
      </c>
    </row>
    <row r="85" spans="1:12" ht="15" customHeight="1" x14ac:dyDescent="0.25">
      <c r="A85" s="6"/>
      <c r="B85" s="6" t="s">
        <v>13</v>
      </c>
      <c r="C85" s="15">
        <f t="shared" ref="C85:C94" si="37">SUM(D85:J85)</f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32">
        <v>0</v>
      </c>
    </row>
    <row r="86" spans="1:12" ht="15" customHeight="1" x14ac:dyDescent="0.25">
      <c r="A86" s="6"/>
      <c r="B86" s="6" t="s">
        <v>10</v>
      </c>
      <c r="C86" s="15">
        <f t="shared" si="37"/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32">
        <v>0</v>
      </c>
    </row>
    <row r="87" spans="1:12" ht="15" customHeight="1" x14ac:dyDescent="0.25">
      <c r="A87" s="6"/>
      <c r="B87" s="6" t="s">
        <v>11</v>
      </c>
      <c r="C87" s="15">
        <f t="shared" si="37"/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32">
        <v>0</v>
      </c>
    </row>
    <row r="88" spans="1:12" ht="15" customHeight="1" x14ac:dyDescent="0.25">
      <c r="A88" s="6"/>
      <c r="B88" s="6" t="s">
        <v>12</v>
      </c>
      <c r="C88" s="15">
        <f t="shared" ref="C88" si="38">SUM(D88:J88)</f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32">
        <v>0</v>
      </c>
    </row>
    <row r="89" spans="1:12" ht="15" customHeight="1" x14ac:dyDescent="0.25">
      <c r="A89" s="3" t="s">
        <v>66</v>
      </c>
      <c r="B89" s="3" t="s">
        <v>69</v>
      </c>
      <c r="C89" s="15">
        <f>SUM(C90:C94)</f>
        <v>2097935.1100000003</v>
      </c>
      <c r="D89" s="15">
        <f t="shared" ref="D89:J89" si="39">SUM(D90:D94)</f>
        <v>0</v>
      </c>
      <c r="E89" s="15">
        <f t="shared" si="39"/>
        <v>0</v>
      </c>
      <c r="F89" s="15">
        <f t="shared" si="39"/>
        <v>0</v>
      </c>
      <c r="G89" s="15">
        <f t="shared" si="39"/>
        <v>0</v>
      </c>
      <c r="H89" s="15">
        <f t="shared" si="39"/>
        <v>641479</v>
      </c>
      <c r="I89" s="15">
        <f t="shared" si="39"/>
        <v>1456456.11</v>
      </c>
      <c r="J89" s="15">
        <f t="shared" si="39"/>
        <v>0</v>
      </c>
      <c r="K89" s="15">
        <f t="shared" ref="K89:L89" si="40">SUM(K90:K94)</f>
        <v>1812095.84</v>
      </c>
      <c r="L89" s="31">
        <f t="shared" si="40"/>
        <v>0.86375209193195679</v>
      </c>
    </row>
    <row r="90" spans="1:12" ht="15" customHeight="1" x14ac:dyDescent="0.25">
      <c r="A90" s="6"/>
      <c r="B90" s="6" t="s">
        <v>9</v>
      </c>
      <c r="C90" s="15">
        <f>SUM(D90:J90)</f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32">
        <v>0</v>
      </c>
    </row>
    <row r="91" spans="1:12" ht="15" customHeight="1" x14ac:dyDescent="0.25">
      <c r="A91" s="6"/>
      <c r="B91" s="6" t="s">
        <v>13</v>
      </c>
      <c r="C91" s="15">
        <f t="shared" ref="C91:C93" si="41">SUM(D91:J91)</f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32">
        <v>0</v>
      </c>
    </row>
    <row r="92" spans="1:12" x14ac:dyDescent="0.25">
      <c r="A92" s="6"/>
      <c r="B92" s="6" t="s">
        <v>10</v>
      </c>
      <c r="C92" s="15">
        <f t="shared" si="41"/>
        <v>2097935.1100000003</v>
      </c>
      <c r="D92" s="16">
        <v>0</v>
      </c>
      <c r="E92" s="16">
        <v>0</v>
      </c>
      <c r="F92" s="16">
        <v>0</v>
      </c>
      <c r="G92" s="16">
        <v>0</v>
      </c>
      <c r="H92" s="16">
        <v>641479</v>
      </c>
      <c r="I92" s="16">
        <v>1456456.11</v>
      </c>
      <c r="J92" s="16">
        <v>0</v>
      </c>
      <c r="K92" s="16">
        <v>1812095.84</v>
      </c>
      <c r="L92" s="32">
        <f>K92/C92*1</f>
        <v>0.86375209193195679</v>
      </c>
    </row>
    <row r="93" spans="1:12" x14ac:dyDescent="0.25">
      <c r="A93" s="6"/>
      <c r="B93" s="6" t="s">
        <v>11</v>
      </c>
      <c r="C93" s="15">
        <f t="shared" si="41"/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32">
        <v>0</v>
      </c>
    </row>
    <row r="94" spans="1:12" x14ac:dyDescent="0.25">
      <c r="A94" s="6"/>
      <c r="B94" s="6" t="s">
        <v>12</v>
      </c>
      <c r="C94" s="15">
        <f t="shared" si="37"/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32">
        <v>0</v>
      </c>
    </row>
    <row r="95" spans="1:12" x14ac:dyDescent="0.25">
      <c r="A95" s="3" t="s">
        <v>71</v>
      </c>
      <c r="B95" s="3" t="s">
        <v>70</v>
      </c>
      <c r="C95" s="15">
        <f>SUM(C96:C100)</f>
        <v>32500</v>
      </c>
      <c r="D95" s="15">
        <f t="shared" ref="D95:J95" si="42">SUM(D96:D100)</f>
        <v>0</v>
      </c>
      <c r="E95" s="15">
        <f t="shared" si="42"/>
        <v>0</v>
      </c>
      <c r="F95" s="15">
        <f t="shared" si="42"/>
        <v>0</v>
      </c>
      <c r="G95" s="15">
        <f t="shared" si="42"/>
        <v>32500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ref="K95:L95" si="43">SUM(K96:K100)</f>
        <v>0</v>
      </c>
      <c r="L95" s="31">
        <f t="shared" si="43"/>
        <v>0</v>
      </c>
    </row>
    <row r="96" spans="1:12" x14ac:dyDescent="0.25">
      <c r="A96" s="6"/>
      <c r="B96" s="6" t="s">
        <v>9</v>
      </c>
      <c r="C96" s="15">
        <f>SUM(D96:J96)</f>
        <v>32500</v>
      </c>
      <c r="D96" s="16">
        <v>0</v>
      </c>
      <c r="E96" s="16">
        <v>0</v>
      </c>
      <c r="F96" s="16">
        <v>0</v>
      </c>
      <c r="G96" s="16">
        <v>32500</v>
      </c>
      <c r="H96" s="16">
        <v>0</v>
      </c>
      <c r="I96" s="16">
        <v>0</v>
      </c>
      <c r="J96" s="16">
        <v>0</v>
      </c>
      <c r="K96" s="16">
        <v>0</v>
      </c>
      <c r="L96" s="32">
        <v>0</v>
      </c>
    </row>
    <row r="97" spans="1:12" x14ac:dyDescent="0.25">
      <c r="A97" s="6"/>
      <c r="B97" s="6" t="s">
        <v>13</v>
      </c>
      <c r="C97" s="15">
        <f t="shared" ref="C97:C100" si="44">SUM(D97:J97)</f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32">
        <v>0</v>
      </c>
    </row>
    <row r="98" spans="1:12" x14ac:dyDescent="0.25">
      <c r="A98" s="6"/>
      <c r="B98" s="6" t="s">
        <v>10</v>
      </c>
      <c r="C98" s="15">
        <f t="shared" si="44"/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32">
        <v>0</v>
      </c>
    </row>
    <row r="99" spans="1:12" x14ac:dyDescent="0.25">
      <c r="A99" s="6"/>
      <c r="B99" s="6" t="s">
        <v>11</v>
      </c>
      <c r="C99" s="15">
        <f t="shared" si="44"/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32">
        <v>0</v>
      </c>
    </row>
    <row r="100" spans="1:12" x14ac:dyDescent="0.25">
      <c r="A100" s="6"/>
      <c r="B100" s="6" t="s">
        <v>12</v>
      </c>
      <c r="C100" s="15">
        <f t="shared" si="44"/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32">
        <v>0</v>
      </c>
    </row>
    <row r="101" spans="1:12" x14ac:dyDescent="0.25">
      <c r="A101" s="9" t="s">
        <v>42</v>
      </c>
      <c r="B101" s="10" t="s">
        <v>49</v>
      </c>
      <c r="C101" s="11">
        <f>SUM(C102)</f>
        <v>138340</v>
      </c>
      <c r="D101" s="11">
        <f t="shared" ref="D101:L101" si="45">SUM(D102)</f>
        <v>0</v>
      </c>
      <c r="E101" s="11">
        <f t="shared" si="45"/>
        <v>30000</v>
      </c>
      <c r="F101" s="11">
        <f t="shared" si="45"/>
        <v>0</v>
      </c>
      <c r="G101" s="11">
        <f t="shared" si="45"/>
        <v>0</v>
      </c>
      <c r="H101" s="11">
        <f t="shared" si="45"/>
        <v>0</v>
      </c>
      <c r="I101" s="11">
        <f t="shared" si="45"/>
        <v>108340</v>
      </c>
      <c r="J101" s="11">
        <f t="shared" si="45"/>
        <v>0</v>
      </c>
      <c r="K101" s="11">
        <f t="shared" si="45"/>
        <v>138339.57999999999</v>
      </c>
      <c r="L101" s="30">
        <f t="shared" si="45"/>
        <v>0.99999696400173477</v>
      </c>
    </row>
    <row r="102" spans="1:12" x14ac:dyDescent="0.25">
      <c r="A102" s="3" t="s">
        <v>43</v>
      </c>
      <c r="B102" s="4" t="s">
        <v>41</v>
      </c>
      <c r="C102" s="5">
        <f>SUM(C103:C107)</f>
        <v>138340</v>
      </c>
      <c r="D102" s="5">
        <f t="shared" ref="D102:J102" si="46">SUM(D103:D107)</f>
        <v>0</v>
      </c>
      <c r="E102" s="5">
        <f t="shared" si="46"/>
        <v>30000</v>
      </c>
      <c r="F102" s="5">
        <f t="shared" si="46"/>
        <v>0</v>
      </c>
      <c r="G102" s="5">
        <f t="shared" si="46"/>
        <v>0</v>
      </c>
      <c r="H102" s="5">
        <f t="shared" si="46"/>
        <v>0</v>
      </c>
      <c r="I102" s="5">
        <f t="shared" si="46"/>
        <v>108340</v>
      </c>
      <c r="J102" s="5">
        <f t="shared" si="46"/>
        <v>0</v>
      </c>
      <c r="K102" s="5">
        <f t="shared" ref="K102:L102" si="47">SUM(K103:K107)</f>
        <v>138339.57999999999</v>
      </c>
      <c r="L102" s="28">
        <f t="shared" si="47"/>
        <v>0.99999696400173477</v>
      </c>
    </row>
    <row r="103" spans="1:12" x14ac:dyDescent="0.25">
      <c r="A103" s="6"/>
      <c r="B103" s="7" t="s">
        <v>9</v>
      </c>
      <c r="C103" s="5">
        <f>SUM(D103:J103)</f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29">
        <v>0</v>
      </c>
    </row>
    <row r="104" spans="1:12" x14ac:dyDescent="0.25">
      <c r="A104" s="6"/>
      <c r="B104" s="7" t="s">
        <v>13</v>
      </c>
      <c r="C104" s="5">
        <f t="shared" ref="C104:C107" si="48">SUM(D104:J104)</f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29">
        <v>0</v>
      </c>
    </row>
    <row r="105" spans="1:12" x14ac:dyDescent="0.25">
      <c r="A105" s="6"/>
      <c r="B105" s="7" t="s">
        <v>10</v>
      </c>
      <c r="C105" s="5">
        <f t="shared" si="48"/>
        <v>138340</v>
      </c>
      <c r="D105" s="8">
        <v>0</v>
      </c>
      <c r="E105" s="8">
        <v>30000</v>
      </c>
      <c r="F105" s="8">
        <v>0</v>
      </c>
      <c r="G105" s="8">
        <v>0</v>
      </c>
      <c r="H105" s="8">
        <v>0</v>
      </c>
      <c r="I105" s="8">
        <v>108340</v>
      </c>
      <c r="J105" s="8">
        <v>0</v>
      </c>
      <c r="K105" s="8">
        <v>138339.57999999999</v>
      </c>
      <c r="L105" s="29">
        <f>K105/C105*1</f>
        <v>0.99999696400173477</v>
      </c>
    </row>
    <row r="106" spans="1:12" x14ac:dyDescent="0.25">
      <c r="A106" s="6"/>
      <c r="B106" s="7" t="s">
        <v>11</v>
      </c>
      <c r="C106" s="5">
        <f t="shared" si="48"/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29">
        <v>0</v>
      </c>
    </row>
    <row r="107" spans="1:12" x14ac:dyDescent="0.25">
      <c r="A107" s="6"/>
      <c r="B107" s="7" t="s">
        <v>12</v>
      </c>
      <c r="C107" s="5">
        <f t="shared" si="48"/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29">
        <v>0</v>
      </c>
    </row>
    <row r="108" spans="1:12" x14ac:dyDescent="0.25">
      <c r="A108" s="9" t="s">
        <v>53</v>
      </c>
      <c r="B108" s="10" t="s">
        <v>45</v>
      </c>
      <c r="C108" s="11">
        <f>SUM(C109)</f>
        <v>26246</v>
      </c>
      <c r="D108" s="11">
        <f t="shared" ref="D108:L108" si="49">SUM(D109)</f>
        <v>0</v>
      </c>
      <c r="E108" s="11">
        <f t="shared" si="49"/>
        <v>0</v>
      </c>
      <c r="F108" s="11">
        <f t="shared" si="49"/>
        <v>0</v>
      </c>
      <c r="G108" s="11">
        <f t="shared" si="49"/>
        <v>26246</v>
      </c>
      <c r="H108" s="11">
        <f t="shared" si="49"/>
        <v>0</v>
      </c>
      <c r="I108" s="11">
        <f t="shared" si="49"/>
        <v>0</v>
      </c>
      <c r="J108" s="11">
        <f t="shared" si="49"/>
        <v>0</v>
      </c>
      <c r="K108" s="11">
        <f t="shared" si="49"/>
        <v>26246</v>
      </c>
      <c r="L108" s="30">
        <f t="shared" si="49"/>
        <v>1</v>
      </c>
    </row>
    <row r="109" spans="1:12" x14ac:dyDescent="0.25">
      <c r="A109" s="3" t="s">
        <v>55</v>
      </c>
      <c r="B109" s="4" t="s">
        <v>46</v>
      </c>
      <c r="C109" s="5">
        <f>SUM(C110:C114)</f>
        <v>26246</v>
      </c>
      <c r="D109" s="5">
        <f t="shared" ref="D109:J109" si="50">SUM(D110:D114)</f>
        <v>0</v>
      </c>
      <c r="E109" s="5">
        <f t="shared" si="50"/>
        <v>0</v>
      </c>
      <c r="F109" s="5">
        <f t="shared" si="50"/>
        <v>0</v>
      </c>
      <c r="G109" s="5">
        <f t="shared" si="50"/>
        <v>26246</v>
      </c>
      <c r="H109" s="5">
        <f t="shared" si="50"/>
        <v>0</v>
      </c>
      <c r="I109" s="5">
        <f t="shared" si="50"/>
        <v>0</v>
      </c>
      <c r="J109" s="5">
        <f t="shared" si="50"/>
        <v>0</v>
      </c>
      <c r="K109" s="5">
        <f t="shared" ref="K109:L109" si="51">SUM(K110:K114)</f>
        <v>26246</v>
      </c>
      <c r="L109" s="28">
        <f t="shared" si="51"/>
        <v>1</v>
      </c>
    </row>
    <row r="110" spans="1:12" x14ac:dyDescent="0.25">
      <c r="A110" s="6"/>
      <c r="B110" s="7" t="s">
        <v>9</v>
      </c>
      <c r="C110" s="5">
        <f>SUM(D110:J110)</f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29">
        <v>0</v>
      </c>
    </row>
    <row r="111" spans="1:12" x14ac:dyDescent="0.25">
      <c r="A111" s="6"/>
      <c r="B111" s="7" t="s">
        <v>13</v>
      </c>
      <c r="C111" s="5">
        <f t="shared" ref="C111:C114" si="52">SUM(D111:J111)</f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29">
        <v>0</v>
      </c>
    </row>
    <row r="112" spans="1:12" x14ac:dyDescent="0.25">
      <c r="A112" s="6"/>
      <c r="B112" s="7" t="s">
        <v>10</v>
      </c>
      <c r="C112" s="5">
        <f t="shared" si="52"/>
        <v>26246</v>
      </c>
      <c r="D112" s="8">
        <v>0</v>
      </c>
      <c r="E112" s="8">
        <v>0</v>
      </c>
      <c r="F112" s="8">
        <v>0</v>
      </c>
      <c r="G112" s="8">
        <v>26246</v>
      </c>
      <c r="H112" s="8">
        <v>0</v>
      </c>
      <c r="I112" s="8">
        <v>0</v>
      </c>
      <c r="J112" s="8">
        <v>0</v>
      </c>
      <c r="K112" s="8">
        <v>26246</v>
      </c>
      <c r="L112" s="29">
        <f>K112/C112*1</f>
        <v>1</v>
      </c>
    </row>
    <row r="113" spans="1:12" x14ac:dyDescent="0.25">
      <c r="A113" s="6"/>
      <c r="B113" s="7" t="s">
        <v>11</v>
      </c>
      <c r="C113" s="5">
        <f t="shared" si="52"/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29">
        <v>0</v>
      </c>
    </row>
    <row r="114" spans="1:12" x14ac:dyDescent="0.25">
      <c r="A114" s="6"/>
      <c r="B114" s="7" t="s">
        <v>12</v>
      </c>
      <c r="C114" s="5">
        <f t="shared" si="52"/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29">
        <v>0</v>
      </c>
    </row>
    <row r="115" spans="1:12" x14ac:dyDescent="0.25">
      <c r="A115" s="9" t="s">
        <v>54</v>
      </c>
      <c r="B115" s="10" t="s">
        <v>50</v>
      </c>
      <c r="C115" s="11">
        <f>SUM(C116)</f>
        <v>88691</v>
      </c>
      <c r="D115" s="11">
        <f t="shared" ref="D115:L115" si="53">SUM(D116)</f>
        <v>0</v>
      </c>
      <c r="E115" s="11">
        <f t="shared" si="53"/>
        <v>0</v>
      </c>
      <c r="F115" s="11">
        <f t="shared" si="53"/>
        <v>0</v>
      </c>
      <c r="G115" s="11">
        <f t="shared" si="53"/>
        <v>73428</v>
      </c>
      <c r="H115" s="11">
        <f t="shared" si="53"/>
        <v>0</v>
      </c>
      <c r="I115" s="11">
        <f t="shared" si="53"/>
        <v>15263</v>
      </c>
      <c r="J115" s="11">
        <f t="shared" si="53"/>
        <v>0</v>
      </c>
      <c r="K115" s="11">
        <f t="shared" si="53"/>
        <v>81744.009999999995</v>
      </c>
      <c r="L115" s="30">
        <f t="shared" si="53"/>
        <v>0.92167198475606316</v>
      </c>
    </row>
    <row r="116" spans="1:12" x14ac:dyDescent="0.25">
      <c r="A116" s="3" t="s">
        <v>56</v>
      </c>
      <c r="B116" s="4" t="s">
        <v>51</v>
      </c>
      <c r="C116" s="5">
        <f>SUM(C117:C121)</f>
        <v>88691</v>
      </c>
      <c r="D116" s="5">
        <f t="shared" ref="D116:J116" si="54">SUM(D117:D121)</f>
        <v>0</v>
      </c>
      <c r="E116" s="5">
        <f t="shared" si="54"/>
        <v>0</v>
      </c>
      <c r="F116" s="5">
        <f t="shared" si="54"/>
        <v>0</v>
      </c>
      <c r="G116" s="5">
        <f t="shared" si="54"/>
        <v>73428</v>
      </c>
      <c r="H116" s="5">
        <f t="shared" si="54"/>
        <v>0</v>
      </c>
      <c r="I116" s="5">
        <f t="shared" si="54"/>
        <v>15263</v>
      </c>
      <c r="J116" s="5">
        <f t="shared" si="54"/>
        <v>0</v>
      </c>
      <c r="K116" s="5">
        <f t="shared" ref="K116:L116" si="55">SUM(K117:K121)</f>
        <v>81744.009999999995</v>
      </c>
      <c r="L116" s="28">
        <f t="shared" si="55"/>
        <v>0.92167198475606316</v>
      </c>
    </row>
    <row r="117" spans="1:12" x14ac:dyDescent="0.25">
      <c r="A117" s="6"/>
      <c r="B117" s="7" t="s">
        <v>9</v>
      </c>
      <c r="C117" s="5">
        <f>SUM(D117:J117)</f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29">
        <v>0</v>
      </c>
    </row>
    <row r="118" spans="1:12" x14ac:dyDescent="0.25">
      <c r="A118" s="6"/>
      <c r="B118" s="7" t="s">
        <v>13</v>
      </c>
      <c r="C118" s="5">
        <f t="shared" ref="C118:C121" si="56">SUM(D118:J118)</f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29">
        <v>0</v>
      </c>
    </row>
    <row r="119" spans="1:12" ht="14.25" customHeight="1" x14ac:dyDescent="0.25">
      <c r="A119" s="6"/>
      <c r="B119" s="7" t="s">
        <v>10</v>
      </c>
      <c r="C119" s="5">
        <f t="shared" si="56"/>
        <v>88691</v>
      </c>
      <c r="D119" s="8">
        <v>0</v>
      </c>
      <c r="E119" s="8">
        <v>0</v>
      </c>
      <c r="F119" s="8">
        <v>0</v>
      </c>
      <c r="G119" s="8">
        <v>73428</v>
      </c>
      <c r="H119" s="8">
        <v>0</v>
      </c>
      <c r="I119" s="8">
        <v>15263</v>
      </c>
      <c r="J119" s="8">
        <v>0</v>
      </c>
      <c r="K119" s="8">
        <v>81744.009999999995</v>
      </c>
      <c r="L119" s="29">
        <f>K119/C119*1</f>
        <v>0.92167198475606316</v>
      </c>
    </row>
    <row r="120" spans="1:12" ht="15.75" customHeight="1" x14ac:dyDescent="0.25">
      <c r="A120" s="6"/>
      <c r="B120" s="7" t="s">
        <v>11</v>
      </c>
      <c r="C120" s="5">
        <f t="shared" si="56"/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29">
        <v>0</v>
      </c>
    </row>
    <row r="121" spans="1:12" ht="15.75" customHeight="1" x14ac:dyDescent="0.25">
      <c r="A121" s="6"/>
      <c r="B121" s="7" t="s">
        <v>12</v>
      </c>
      <c r="C121" s="5">
        <f t="shared" si="56"/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29">
        <v>0</v>
      </c>
    </row>
    <row r="122" spans="1:12" ht="25.5" customHeight="1" x14ac:dyDescent="0.25">
      <c r="A122" s="12" t="s">
        <v>57</v>
      </c>
      <c r="B122" s="13" t="s">
        <v>58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27">
        <v>0</v>
      </c>
    </row>
    <row r="123" spans="1:12" x14ac:dyDescent="0.25">
      <c r="A123" s="39" t="s">
        <v>59</v>
      </c>
      <c r="B123" s="40"/>
      <c r="C123" s="14">
        <f>C23+C24+C37+C38+C122</f>
        <v>3153644.0000000005</v>
      </c>
      <c r="D123" s="14">
        <f t="shared" ref="D123:J123" si="57">D23+D24+D37+D38+D122</f>
        <v>13000</v>
      </c>
      <c r="E123" s="14">
        <f t="shared" si="57"/>
        <v>93903</v>
      </c>
      <c r="F123" s="14">
        <f t="shared" si="57"/>
        <v>0</v>
      </c>
      <c r="G123" s="14">
        <f t="shared" si="57"/>
        <v>160904</v>
      </c>
      <c r="H123" s="14">
        <f t="shared" si="57"/>
        <v>1133145</v>
      </c>
      <c r="I123" s="14">
        <f t="shared" si="57"/>
        <v>1752692</v>
      </c>
      <c r="J123" s="14">
        <f t="shared" si="57"/>
        <v>0</v>
      </c>
      <c r="K123" s="14">
        <f t="shared" ref="K123" si="58">K23+K24+K37+K38+K122</f>
        <v>2659990.69</v>
      </c>
      <c r="L123" s="27">
        <f>K123/C123*1</f>
        <v>0.84346574629222559</v>
      </c>
    </row>
    <row r="124" spans="1:12" x14ac:dyDescent="0.25">
      <c r="A124" s="25"/>
      <c r="B124" s="25"/>
      <c r="C124" s="26"/>
      <c r="D124" s="26"/>
      <c r="E124" s="26"/>
      <c r="F124" s="26"/>
      <c r="G124" s="26"/>
      <c r="H124" s="26"/>
      <c r="I124" s="26"/>
      <c r="J124" s="26"/>
    </row>
    <row r="125" spans="1:12" ht="15.75" x14ac:dyDescent="0.25">
      <c r="A125" s="37" t="s">
        <v>74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ht="15.75" x14ac:dyDescent="0.25">
      <c r="A126" s="34" t="s">
        <v>80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ht="15.75" x14ac:dyDescent="0.25">
      <c r="A127" s="23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2" ht="15.75" x14ac:dyDescent="0.25">
      <c r="A128" s="23"/>
      <c r="B128" s="24"/>
      <c r="C128" s="24"/>
      <c r="D128" s="24"/>
      <c r="E128" s="24"/>
      <c r="F128" s="24"/>
      <c r="G128" s="24"/>
      <c r="H128" s="38" t="s">
        <v>30</v>
      </c>
      <c r="I128" s="38"/>
      <c r="J128" s="38"/>
    </row>
    <row r="129" spans="1:10" ht="15.75" x14ac:dyDescent="0.25">
      <c r="A129" s="23"/>
      <c r="B129" s="24"/>
      <c r="C129" s="24"/>
      <c r="D129" s="24"/>
      <c r="E129" s="24"/>
      <c r="F129" s="24"/>
      <c r="G129" s="24"/>
      <c r="H129" s="38" t="s">
        <v>31</v>
      </c>
      <c r="I129" s="38"/>
      <c r="J129" s="38"/>
    </row>
    <row r="130" spans="1:10" ht="15.75" x14ac:dyDescent="0.25">
      <c r="A130" s="19"/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10" ht="15.75" x14ac:dyDescent="0.25">
      <c r="A131" s="19"/>
      <c r="B131" s="20"/>
      <c r="C131" s="20"/>
      <c r="D131" s="20"/>
      <c r="E131" s="20"/>
      <c r="F131" s="20"/>
      <c r="G131" s="20"/>
      <c r="H131" s="20"/>
      <c r="I131" s="20"/>
      <c r="J131" s="20"/>
    </row>
  </sheetData>
  <mergeCells count="17">
    <mergeCell ref="A125:L125"/>
    <mergeCell ref="H128:J128"/>
    <mergeCell ref="H129:J129"/>
    <mergeCell ref="A123:B123"/>
    <mergeCell ref="A126:L126"/>
    <mergeCell ref="A11:B11"/>
    <mergeCell ref="A12:B12"/>
    <mergeCell ref="A20:L20"/>
    <mergeCell ref="A16:L16"/>
    <mergeCell ref="A17:L17"/>
    <mergeCell ref="A14:L14"/>
    <mergeCell ref="A19:L19"/>
    <mergeCell ref="A5:B5"/>
    <mergeCell ref="A6:B6"/>
    <mergeCell ref="A7:B7"/>
    <mergeCell ref="A8:B8"/>
    <mergeCell ref="A10:B10"/>
  </mergeCells>
  <phoneticPr fontId="7" type="noConversion"/>
  <pageMargins left="0.7" right="0.7" top="0.75" bottom="0.75" header="0.3" footer="0.3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2025-03-13T10:57:48Z</cp:lastPrinted>
  <dcterms:created xsi:type="dcterms:W3CDTF">2021-11-24T07:15:32Z</dcterms:created>
  <dcterms:modified xsi:type="dcterms:W3CDTF">2025-03-14T14:00:24Z</dcterms:modified>
</cp:coreProperties>
</file>