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ukljak\Desktop\Planovi i rebalansi\Proračun za 2026\Programi\Donešeni programi\"/>
    </mc:Choice>
  </mc:AlternateContent>
  <xr:revisionPtr revIDLastSave="0" documentId="8_{1D1F52E5-3F37-4798-AD3F-3C6AB432C13E}" xr6:coauthVersionLast="47" xr6:coauthVersionMax="47" xr10:uidLastSave="{00000000-0000-0000-0000-000000000000}"/>
  <bookViews>
    <workbookView xWindow="-110" yWindow="-110" windowWidth="38620" windowHeight="2110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63" i="1"/>
  <c r="C52" i="1"/>
  <c r="C37" i="1"/>
  <c r="C36" i="1"/>
  <c r="C44" i="1" l="1"/>
  <c r="C35" i="1"/>
  <c r="C62" i="1"/>
  <c r="C58" i="1"/>
  <c r="C50" i="1"/>
  <c r="C41" i="1"/>
  <c r="C32" i="1"/>
  <c r="C30" i="1"/>
  <c r="C28" i="1"/>
  <c r="C25" i="1"/>
  <c r="C39" i="1"/>
  <c r="C34" i="1" l="1"/>
  <c r="C24" i="1"/>
  <c r="C53" i="1"/>
  <c r="C49" i="1" s="1"/>
  <c r="C47" i="1"/>
  <c r="C46" i="1" s="1"/>
  <c r="C56" i="1"/>
  <c r="C55" i="1" s="1"/>
  <c r="C65" i="1"/>
  <c r="C61" i="1" s="1"/>
  <c r="C67" i="1" l="1"/>
</calcChain>
</file>

<file path=xl/sharedStrings.xml><?xml version="1.0" encoding="utf-8"?>
<sst xmlns="http://schemas.openxmlformats.org/spreadsheetml/2006/main" count="85" uniqueCount="76">
  <si>
    <t xml:space="preserve"> Održavanje javnih zelenih površina</t>
  </si>
  <si>
    <t>Održavanje groblja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</si>
  <si>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</si>
  <si>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</si>
  <si>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</si>
  <si>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</si>
  <si>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Obavljanje komunalnih poslova održavanja nerazvrstanih ceste </t>
  </si>
  <si>
    <t>Kameni materijal</t>
  </si>
  <si>
    <t>Malčiranje bankina uz nerazvrstane ceste</t>
  </si>
  <si>
    <t xml:space="preserve"> - Prihodi od sufinanciranja naknade za komunalnu infrastrukturu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</si>
  <si>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</si>
  <si>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</si>
  <si>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</si>
  <si>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</si>
  <si>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</si>
  <si>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</si>
  <si>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</si>
  <si>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</si>
  <si>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</si>
  <si>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</si>
  <si>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</si>
  <si>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</si>
  <si>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</si>
  <si>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</si>
  <si>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</si>
  <si>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</si>
  <si>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</si>
  <si>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</si>
  <si>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</si>
  <si>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</si>
  <si>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</si>
  <si>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</si>
  <si>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</si>
  <si>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</si>
  <si>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>Članak  1.</t>
  </si>
  <si>
    <t>Članak  2.</t>
  </si>
  <si>
    <t>PREDSJEDNICA</t>
  </si>
  <si>
    <t>Danijela Findak</t>
  </si>
  <si>
    <t>Održavanje građevina i uređaja javne namjene</t>
  </si>
  <si>
    <t>PROCJENA TROŠKOVA (EUR)</t>
  </si>
  <si>
    <t xml:space="preserve">Održavanje parkova i javnih površina </t>
  </si>
  <si>
    <t xml:space="preserve"> - Prihodi od komunalne naknade</t>
  </si>
  <si>
    <t xml:space="preserve"> - Prihodi od šumskog doprinosa</t>
  </si>
  <si>
    <t xml:space="preserve"> - Prihodi od vodnog doprinosa</t>
  </si>
  <si>
    <t>1.1.</t>
  </si>
  <si>
    <t>1.2.</t>
  </si>
  <si>
    <t>1.3.</t>
  </si>
  <si>
    <t>1.4.</t>
  </si>
  <si>
    <t>2.1.</t>
  </si>
  <si>
    <t>5.1.</t>
  </si>
  <si>
    <t>5.2.</t>
  </si>
  <si>
    <t>6.1.</t>
  </si>
  <si>
    <t>6.2.</t>
  </si>
  <si>
    <t>Održavanje javnih prometnih površina na kojima nije dopušten promet</t>
  </si>
  <si>
    <t>2.2.</t>
  </si>
  <si>
    <t>2.3.</t>
  </si>
  <si>
    <t xml:space="preserve"> - Državni proračun komp.mj.</t>
  </si>
  <si>
    <t>Oprema za javne površine</t>
  </si>
  <si>
    <t>Održavanje javnih objekata (javne površine)</t>
  </si>
  <si>
    <t xml:space="preserve"> - Državni proračun, komp.mj.</t>
  </si>
  <si>
    <t>4.1.</t>
  </si>
  <si>
    <t>4.2.</t>
  </si>
  <si>
    <t>2.4.</t>
  </si>
  <si>
    <t>3.1.</t>
  </si>
  <si>
    <t>Obavljanje komunalnih poslova zimskog održavanja nerazvrstanih cesta</t>
  </si>
  <si>
    <t xml:space="preserve">Oprema - kamere </t>
  </si>
  <si>
    <t>Održavanje čistoće javnih površina</t>
  </si>
  <si>
    <t>održavanja komunalne infrastrukture u Gradu Zlataru za 2026. godinu</t>
  </si>
  <si>
    <t>Ovim Programom održavanja komunalne infrastrukture u Gradu Zlataru za 2026. godinu (dalje u tekstu: Program) određuje se opis i opseg poslova održavanja komunalne infrastrukture na području Grada Zlatara u 2026. godini s procjenom pojedinih troškova po djelatnostima i iskaz financijskih sredstava potrebnih za ostvarivanje programa s naznakom izvora financiranja kako slijedi:</t>
  </si>
  <si>
    <t>Ovaj Program objavit će se u "Službenom glasniku Krapinsko-zagorske županije", a stupa na snagu 1. siječnja 2026. godine.</t>
  </si>
  <si>
    <t>URBROJ: 2140-07-01-25-2</t>
  </si>
  <si>
    <t>KLASA: 363-01/25-01/25</t>
  </si>
  <si>
    <t xml:space="preserve"> - Pomoći temeljem prijenosa EU sredstava. Komunalne usluge - komp. mj. </t>
  </si>
  <si>
    <t xml:space="preserve"> - Pomoći temeljem prijenosa EU sredstava. Izdaci za JR - energija - komp.mj.</t>
  </si>
  <si>
    <t>Zlatar, 22.12.2025.</t>
  </si>
  <si>
    <t>Na temelju članka 72. stavka 1.  Zakona o komunalnom gospodarstvu ("Narodne novine" broj 68/18, 110/18,  32/20 i 145/24) i članka 27. Statuta Grada Zlatara („Službeni glasnik Krapinsko-zagorske županije“ broj 36A/13, 9/18, 9/20, 17A/21), Gradsko vijeće Grada Zlatara na 6. sjednici održanoj 22.12.2025.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</si>
</sst>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77"/>
  <sheetViews>
    <sheetView tabSelected="1" workbookViewId="0">
      <selection activeCell="A15" sqref="A15:D15"/>
    </sheetView>
  </sheetViews>
  <sheetFormatPr defaultRowHeight="14.5" x14ac:dyDescent="0.35"/>
  <cols>
    <col min="1" max="1" width="6" customWidth="1"/>
    <col min="2" max="2" width="66.453125" customWidth="1"/>
    <col min="3" max="3" width="15.453125" customWidth="1"/>
    <col min="4" max="4" width="8.26953125" customWidth="1"/>
    <col min="5" max="5" width="10.1796875" bestFit="1" customWidth="1"/>
    <col min="8" max="9" width="10.1796875" bestFit="1" customWidth="1"/>
  </cols>
  <sheetData>
    <row r="1" spans="1:4" x14ac:dyDescent="0.35">
      <c r="B1" t="s">
        <v>28</v>
      </c>
      <c r="C1" s="22"/>
      <c r="D1" s="22"/>
    </row>
    <row r="6" spans="1:4" x14ac:dyDescent="0.35">
      <c r="A6" s="2" t="s">
        <v>29</v>
      </c>
    </row>
    <row r="7" spans="1:4" x14ac:dyDescent="0.35">
      <c r="A7" s="2" t="s">
        <v>30</v>
      </c>
    </row>
    <row r="8" spans="1:4" x14ac:dyDescent="0.35">
      <c r="A8" s="2" t="s">
        <v>31</v>
      </c>
    </row>
    <row r="9" spans="1:4" x14ac:dyDescent="0.35">
      <c r="A9" s="2" t="s">
        <v>32</v>
      </c>
    </row>
    <row r="11" spans="1:4" x14ac:dyDescent="0.35">
      <c r="A11" s="27" t="s">
        <v>71</v>
      </c>
      <c r="B11" s="27"/>
    </row>
    <row r="12" spans="1:4" x14ac:dyDescent="0.35">
      <c r="A12" s="27" t="s">
        <v>70</v>
      </c>
      <c r="B12" s="27"/>
    </row>
    <row r="13" spans="1:4" x14ac:dyDescent="0.35">
      <c r="A13" s="27" t="s">
        <v>74</v>
      </c>
      <c r="B13" s="27"/>
    </row>
    <row r="15" spans="1:4" ht="51.75" customHeight="1" x14ac:dyDescent="0.35">
      <c r="A15" s="25" t="s">
        <v>75</v>
      </c>
      <c r="B15" s="25"/>
      <c r="C15" s="25"/>
      <c r="D15" s="25"/>
    </row>
    <row r="16" spans="1:4" x14ac:dyDescent="0.35">
      <c r="B16" s="7"/>
    </row>
    <row r="17" spans="1:9" x14ac:dyDescent="0.35">
      <c r="A17" s="26" t="s">
        <v>33</v>
      </c>
      <c r="B17" s="26"/>
      <c r="C17" s="26"/>
      <c r="D17" s="26"/>
    </row>
    <row r="18" spans="1:9" x14ac:dyDescent="0.35">
      <c r="A18" s="26" t="s">
        <v>67</v>
      </c>
      <c r="B18" s="26"/>
      <c r="C18" s="26"/>
      <c r="D18" s="26"/>
    </row>
    <row r="20" spans="1:9" x14ac:dyDescent="0.35">
      <c r="A20" s="22" t="s">
        <v>34</v>
      </c>
      <c r="B20" s="22"/>
      <c r="C20" s="22"/>
      <c r="D20" s="22"/>
    </row>
    <row r="21" spans="1:9" ht="59.25" customHeight="1" x14ac:dyDescent="0.35">
      <c r="A21" s="23" t="s">
        <v>68</v>
      </c>
      <c r="B21" s="23"/>
      <c r="C21" s="23"/>
      <c r="D21" s="23"/>
    </row>
    <row r="23" spans="1:9" ht="48.75" customHeight="1" x14ac:dyDescent="0.35">
      <c r="A23" s="6" t="s">
        <v>20</v>
      </c>
      <c r="B23" s="4" t="s">
        <v>4</v>
      </c>
      <c r="C23" s="5" t="s">
        <v>39</v>
      </c>
    </row>
    <row r="24" spans="1:9" s="12" customFormat="1" x14ac:dyDescent="0.35">
      <c r="A24" s="14" t="s">
        <v>21</v>
      </c>
      <c r="B24" s="14" t="s">
        <v>3</v>
      </c>
      <c r="C24" s="15">
        <f>C25+C28+C30+C32</f>
        <v>123982</v>
      </c>
    </row>
    <row r="25" spans="1:9" s="12" customFormat="1" x14ac:dyDescent="0.35">
      <c r="A25" s="10" t="s">
        <v>44</v>
      </c>
      <c r="B25" s="16" t="s">
        <v>6</v>
      </c>
      <c r="C25" s="11">
        <f>SUM(C26:C27)</f>
        <v>61472</v>
      </c>
    </row>
    <row r="26" spans="1:9" s="12" customFormat="1" x14ac:dyDescent="0.35">
      <c r="A26" s="10"/>
      <c r="B26" s="13" t="s">
        <v>41</v>
      </c>
      <c r="C26" s="3">
        <v>57490</v>
      </c>
    </row>
    <row r="27" spans="1:9" s="12" customFormat="1" x14ac:dyDescent="0.35">
      <c r="A27" s="10"/>
      <c r="B27" s="13" t="s">
        <v>9</v>
      </c>
      <c r="C27" s="3">
        <v>3982</v>
      </c>
      <c r="E27" s="19"/>
    </row>
    <row r="28" spans="1:9" s="17" customFormat="1" x14ac:dyDescent="0.35">
      <c r="A28" s="10" t="s">
        <v>45</v>
      </c>
      <c r="B28" s="10" t="s">
        <v>64</v>
      </c>
      <c r="C28" s="11">
        <f>SUM(C29)</f>
        <v>24885</v>
      </c>
    </row>
    <row r="29" spans="1:9" s="12" customFormat="1" x14ac:dyDescent="0.35">
      <c r="A29" s="10"/>
      <c r="B29" s="13" t="s">
        <v>5</v>
      </c>
      <c r="C29" s="3">
        <v>24885</v>
      </c>
    </row>
    <row r="30" spans="1:9" s="17" customFormat="1" x14ac:dyDescent="0.35">
      <c r="A30" s="10" t="s">
        <v>46</v>
      </c>
      <c r="B30" s="10" t="s">
        <v>7</v>
      </c>
      <c r="C30" s="11">
        <f>SUM(C31)</f>
        <v>17625</v>
      </c>
      <c r="I30" s="18"/>
    </row>
    <row r="31" spans="1:9" s="12" customFormat="1" x14ac:dyDescent="0.35">
      <c r="A31" s="10"/>
      <c r="B31" s="13" t="s">
        <v>5</v>
      </c>
      <c r="C31" s="3">
        <v>17625</v>
      </c>
      <c r="F31" s="19"/>
    </row>
    <row r="32" spans="1:9" s="17" customFormat="1" x14ac:dyDescent="0.35">
      <c r="A32" s="10" t="s">
        <v>47</v>
      </c>
      <c r="B32" s="10" t="s">
        <v>8</v>
      </c>
      <c r="C32" s="11">
        <f>SUM(C33)</f>
        <v>20000</v>
      </c>
    </row>
    <row r="33" spans="1:3" s="17" customFormat="1" x14ac:dyDescent="0.35">
      <c r="A33" s="10"/>
      <c r="B33" s="13" t="s">
        <v>5</v>
      </c>
      <c r="C33" s="3">
        <v>20000</v>
      </c>
    </row>
    <row r="34" spans="1:3" s="12" customFormat="1" x14ac:dyDescent="0.35">
      <c r="A34" s="14" t="s">
        <v>22</v>
      </c>
      <c r="B34" s="14" t="s">
        <v>53</v>
      </c>
      <c r="C34" s="15">
        <f>C35+C39+C41+C44</f>
        <v>148908</v>
      </c>
    </row>
    <row r="35" spans="1:3" s="12" customFormat="1" x14ac:dyDescent="0.35">
      <c r="A35" s="10" t="s">
        <v>48</v>
      </c>
      <c r="B35" s="10" t="s">
        <v>58</v>
      </c>
      <c r="C35" s="11">
        <f>SUM(C36:C38)</f>
        <v>26908</v>
      </c>
    </row>
    <row r="36" spans="1:3" s="12" customFormat="1" x14ac:dyDescent="0.35">
      <c r="A36" s="13"/>
      <c r="B36" s="13" t="s">
        <v>42</v>
      </c>
      <c r="C36" s="3">
        <f>1000+2000</f>
        <v>3000</v>
      </c>
    </row>
    <row r="37" spans="1:3" s="12" customFormat="1" x14ac:dyDescent="0.35">
      <c r="A37" s="13"/>
      <c r="B37" s="13" t="s">
        <v>43</v>
      </c>
      <c r="C37" s="3">
        <f>664+336</f>
        <v>1000</v>
      </c>
    </row>
    <row r="38" spans="1:3" s="12" customFormat="1" x14ac:dyDescent="0.35">
      <c r="A38" s="13"/>
      <c r="B38" s="13" t="s">
        <v>5</v>
      </c>
      <c r="C38" s="3">
        <f>2862+3646+10000+2400+2000+664+1000+336</f>
        <v>22908</v>
      </c>
    </row>
    <row r="39" spans="1:3" s="12" customFormat="1" x14ac:dyDescent="0.35">
      <c r="A39" s="10" t="s">
        <v>54</v>
      </c>
      <c r="B39" s="10" t="s">
        <v>66</v>
      </c>
      <c r="C39" s="11">
        <f>SUM(C40)</f>
        <v>100000</v>
      </c>
    </row>
    <row r="40" spans="1:3" s="12" customFormat="1" x14ac:dyDescent="0.35">
      <c r="A40" s="13"/>
      <c r="B40" s="13" t="s">
        <v>56</v>
      </c>
      <c r="C40" s="3">
        <v>100000</v>
      </c>
    </row>
    <row r="41" spans="1:3" s="12" customFormat="1" x14ac:dyDescent="0.35">
      <c r="A41" s="10" t="s">
        <v>55</v>
      </c>
      <c r="B41" s="10" t="s">
        <v>57</v>
      </c>
      <c r="C41" s="11">
        <f>SUM(C42:C43)</f>
        <v>12000</v>
      </c>
    </row>
    <row r="42" spans="1:3" s="12" customFormat="1" x14ac:dyDescent="0.35">
      <c r="A42" s="13"/>
      <c r="B42" s="13" t="s">
        <v>14</v>
      </c>
      <c r="C42" s="3">
        <v>7000</v>
      </c>
    </row>
    <row r="43" spans="1:3" s="12" customFormat="1" x14ac:dyDescent="0.35">
      <c r="A43" s="13"/>
      <c r="B43" s="13" t="s">
        <v>19</v>
      </c>
      <c r="C43" s="3">
        <v>5000</v>
      </c>
    </row>
    <row r="44" spans="1:3" s="12" customFormat="1" x14ac:dyDescent="0.35">
      <c r="A44" s="10" t="s">
        <v>62</v>
      </c>
      <c r="B44" s="10" t="s">
        <v>65</v>
      </c>
      <c r="C44" s="11">
        <f>SUM(C45:C45)</f>
        <v>10000</v>
      </c>
    </row>
    <row r="45" spans="1:3" s="12" customFormat="1" x14ac:dyDescent="0.35">
      <c r="A45" s="13"/>
      <c r="B45" s="13" t="s">
        <v>14</v>
      </c>
      <c r="C45" s="3">
        <v>10000</v>
      </c>
    </row>
    <row r="46" spans="1:3" s="12" customFormat="1" x14ac:dyDescent="0.35">
      <c r="A46" s="14" t="s">
        <v>25</v>
      </c>
      <c r="B46" s="14" t="s">
        <v>0</v>
      </c>
      <c r="C46" s="15">
        <f>C47</f>
        <v>200000</v>
      </c>
    </row>
    <row r="47" spans="1:3" s="12" customFormat="1" x14ac:dyDescent="0.35">
      <c r="A47" s="10" t="s">
        <v>63</v>
      </c>
      <c r="B47" s="10" t="s">
        <v>40</v>
      </c>
      <c r="C47" s="11">
        <f>C48</f>
        <v>200000</v>
      </c>
    </row>
    <row r="48" spans="1:3" s="12" customFormat="1" x14ac:dyDescent="0.35">
      <c r="A48" s="13"/>
      <c r="B48" s="13" t="s">
        <v>56</v>
      </c>
      <c r="C48" s="3">
        <v>200000</v>
      </c>
    </row>
    <row r="49" spans="1:3" s="12" customFormat="1" x14ac:dyDescent="0.35">
      <c r="A49" s="14" t="s">
        <v>23</v>
      </c>
      <c r="B49" s="14" t="s">
        <v>38</v>
      </c>
      <c r="C49" s="15">
        <f>C50+C53</f>
        <v>35751</v>
      </c>
    </row>
    <row r="50" spans="1:3" s="12" customFormat="1" x14ac:dyDescent="0.35">
      <c r="A50" s="10" t="s">
        <v>60</v>
      </c>
      <c r="B50" s="10" t="s">
        <v>17</v>
      </c>
      <c r="C50" s="11">
        <f>SUM(C51:C52)</f>
        <v>25751</v>
      </c>
    </row>
    <row r="51" spans="1:3" s="12" customFormat="1" x14ac:dyDescent="0.35">
      <c r="A51" s="10"/>
      <c r="B51" s="13" t="s">
        <v>72</v>
      </c>
      <c r="C51" s="3">
        <v>24291</v>
      </c>
    </row>
    <row r="52" spans="1:3" s="12" customFormat="1" x14ac:dyDescent="0.35">
      <c r="A52" s="13"/>
      <c r="B52" s="13" t="s">
        <v>19</v>
      </c>
      <c r="C52" s="3">
        <f>796+664</f>
        <v>1460</v>
      </c>
    </row>
    <row r="53" spans="1:3" s="12" customFormat="1" x14ac:dyDescent="0.35">
      <c r="A53" s="10" t="s">
        <v>61</v>
      </c>
      <c r="B53" s="10" t="s">
        <v>27</v>
      </c>
      <c r="C53" s="11">
        <f>C54</f>
        <v>10000</v>
      </c>
    </row>
    <row r="54" spans="1:3" s="12" customFormat="1" x14ac:dyDescent="0.35">
      <c r="A54" s="13"/>
      <c r="B54" s="13" t="s">
        <v>15</v>
      </c>
      <c r="C54" s="3">
        <v>10000</v>
      </c>
    </row>
    <row r="55" spans="1:3" s="12" customFormat="1" x14ac:dyDescent="0.35">
      <c r="A55" s="14" t="s">
        <v>24</v>
      </c>
      <c r="B55" s="14" t="s">
        <v>2</v>
      </c>
      <c r="C55" s="15">
        <f>C56+C58</f>
        <v>93000</v>
      </c>
    </row>
    <row r="56" spans="1:3" s="12" customFormat="1" x14ac:dyDescent="0.35">
      <c r="A56" s="10" t="s">
        <v>49</v>
      </c>
      <c r="B56" s="10" t="s">
        <v>18</v>
      </c>
      <c r="C56" s="11">
        <f>C57</f>
        <v>45000</v>
      </c>
    </row>
    <row r="57" spans="1:3" s="12" customFormat="1" x14ac:dyDescent="0.35">
      <c r="A57" s="13"/>
      <c r="B57" s="13" t="s">
        <v>41</v>
      </c>
      <c r="C57" s="3">
        <v>45000</v>
      </c>
    </row>
    <row r="58" spans="1:3" s="12" customFormat="1" x14ac:dyDescent="0.35">
      <c r="A58" s="10" t="s">
        <v>50</v>
      </c>
      <c r="B58" s="10" t="s">
        <v>10</v>
      </c>
      <c r="C58" s="11">
        <f>SUM(C59:C60)</f>
        <v>48000</v>
      </c>
    </row>
    <row r="59" spans="1:3" s="12" customFormat="1" x14ac:dyDescent="0.35">
      <c r="A59" s="10"/>
      <c r="B59" s="13" t="s">
        <v>41</v>
      </c>
      <c r="C59" s="3">
        <v>30000</v>
      </c>
    </row>
    <row r="60" spans="1:3" s="12" customFormat="1" x14ac:dyDescent="0.35">
      <c r="A60" s="13"/>
      <c r="B60" s="13" t="s">
        <v>73</v>
      </c>
      <c r="C60" s="3">
        <v>18000</v>
      </c>
    </row>
    <row r="61" spans="1:3" s="12" customFormat="1" x14ac:dyDescent="0.35">
      <c r="A61" s="14" t="s">
        <v>26</v>
      </c>
      <c r="B61" s="14" t="s">
        <v>1</v>
      </c>
      <c r="C61" s="15">
        <f>C62+C65</f>
        <v>83145</v>
      </c>
    </row>
    <row r="62" spans="1:3" s="12" customFormat="1" x14ac:dyDescent="0.35">
      <c r="A62" s="10" t="s">
        <v>51</v>
      </c>
      <c r="B62" s="10" t="s">
        <v>11</v>
      </c>
      <c r="C62" s="11">
        <f>SUM(C63:C64)</f>
        <v>78145</v>
      </c>
    </row>
    <row r="63" spans="1:3" s="12" customFormat="1" x14ac:dyDescent="0.35">
      <c r="A63" s="10"/>
      <c r="B63" s="13" t="s">
        <v>12</v>
      </c>
      <c r="C63" s="3">
        <f>3500+70000+1991</f>
        <v>75491</v>
      </c>
    </row>
    <row r="64" spans="1:3" s="12" customFormat="1" x14ac:dyDescent="0.35">
      <c r="A64" s="10"/>
      <c r="B64" s="13" t="s">
        <v>59</v>
      </c>
      <c r="C64" s="3">
        <v>2654</v>
      </c>
    </row>
    <row r="65" spans="1:4" s="12" customFormat="1" x14ac:dyDescent="0.35">
      <c r="A65" s="10" t="s">
        <v>52</v>
      </c>
      <c r="B65" s="10" t="s">
        <v>13</v>
      </c>
      <c r="C65" s="11">
        <f>C66</f>
        <v>5000</v>
      </c>
    </row>
    <row r="66" spans="1:4" s="12" customFormat="1" x14ac:dyDescent="0.35">
      <c r="A66" s="10"/>
      <c r="B66" s="13" t="s">
        <v>12</v>
      </c>
      <c r="C66" s="3">
        <v>5000</v>
      </c>
    </row>
    <row r="67" spans="1:4" x14ac:dyDescent="0.35">
      <c r="A67" s="24" t="s">
        <v>16</v>
      </c>
      <c r="B67" s="24"/>
      <c r="C67" s="20">
        <f>C24+C34+C46+C49+C55+C61</f>
        <v>684786</v>
      </c>
    </row>
    <row r="68" spans="1:4" ht="27.75" customHeight="1" x14ac:dyDescent="0.35">
      <c r="C68" s="1"/>
    </row>
    <row r="69" spans="1:4" x14ac:dyDescent="0.35">
      <c r="A69" s="21" t="s">
        <v>35</v>
      </c>
      <c r="B69" s="21"/>
      <c r="C69" s="21"/>
      <c r="D69" s="21"/>
    </row>
    <row r="70" spans="1:4" ht="34.5" customHeight="1" x14ac:dyDescent="0.35">
      <c r="A70" s="23" t="s">
        <v>69</v>
      </c>
      <c r="B70" s="23"/>
      <c r="C70" s="23"/>
      <c r="D70" s="23"/>
    </row>
    <row r="71" spans="1:4" x14ac:dyDescent="0.35">
      <c r="A71" s="8"/>
      <c r="B71" s="8"/>
      <c r="C71" s="8"/>
      <c r="D71" s="8"/>
    </row>
    <row r="72" spans="1:4" x14ac:dyDescent="0.35">
      <c r="A72" s="9"/>
      <c r="C72" s="1"/>
    </row>
    <row r="73" spans="1:4" x14ac:dyDescent="0.35">
      <c r="A73" s="9"/>
      <c r="B73" s="9"/>
      <c r="C73" s="21" t="s">
        <v>36</v>
      </c>
      <c r="D73" s="21"/>
    </row>
    <row r="74" spans="1:4" x14ac:dyDescent="0.35">
      <c r="A74" s="9"/>
      <c r="B74" s="9"/>
      <c r="C74" s="21" t="s">
        <v>37</v>
      </c>
      <c r="D74" s="21"/>
    </row>
    <row r="75" spans="1:4" x14ac:dyDescent="0.35">
      <c r="C75" s="1"/>
    </row>
    <row r="76" spans="1:4" x14ac:dyDescent="0.35">
      <c r="C76" s="1"/>
    </row>
    <row r="77" spans="1:4" x14ac:dyDescent="0.35">
      <c r="C77" s="1"/>
    </row>
  </sheetData>
  <mergeCells count="14">
    <mergeCell ref="C73:D73"/>
    <mergeCell ref="C74:D74"/>
    <mergeCell ref="C1:D1"/>
    <mergeCell ref="A69:D69"/>
    <mergeCell ref="A70:D70"/>
    <mergeCell ref="A67:B67"/>
    <mergeCell ref="A15:D15"/>
    <mergeCell ref="A21:D21"/>
    <mergeCell ref="A20:D20"/>
    <mergeCell ref="A17:D17"/>
    <mergeCell ref="A18:D18"/>
    <mergeCell ref="A11:B11"/>
    <mergeCell ref="A12:B12"/>
    <mergeCell ref="A13:B13"/>
  </mergeCell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Jan Pukljak</cp:lastModifiedBy>
  <cp:lastPrinted>2025-12-23T09:43:30Z</cp:lastPrinted>
  <dcterms:created xsi:type="dcterms:W3CDTF">2021-11-30T08:23:44Z</dcterms:created>
  <dcterms:modified xsi:type="dcterms:W3CDTF">2025-12-23T10:40:03Z</dcterms:modified>
</cp:coreProperties>
</file>