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pukljak\Desktop\Planovi i rebalansi\Proračun za 2025\Donešene II. izmjene i dopune Programa\"/>
    </mc:Choice>
  </mc:AlternateContent>
  <xr:revisionPtr revIDLastSave="0" documentId="8_{7495DFA9-13E8-4FB7-9481-8C11013E6DF0}" xr6:coauthVersionLast="47" xr6:coauthVersionMax="47" xr10:uidLastSave="{00000000-0000-0000-0000-000000000000}"/>
  <bookViews>
    <workbookView xWindow="-110" yWindow="-110" windowWidth="38620" windowHeight="21100" xr2:uid="{F0FCFBC7-AEF3-4F17-8447-D6BF33B77B42}"/>
  </bookViews>
  <sheets>
    <sheet name="Program građenja kom inf" sheetId="1" r:id="rId1"/>
    <sheet name="Lis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9" i="1" l="1"/>
  <c r="I109" i="1"/>
  <c r="H109" i="1"/>
  <c r="G109" i="1"/>
  <c r="J41" i="1"/>
  <c r="I41" i="1"/>
  <c r="H41" i="1"/>
  <c r="G41" i="1"/>
  <c r="F41" i="1"/>
  <c r="E41" i="1"/>
  <c r="C109" i="1"/>
  <c r="C40" i="1"/>
  <c r="D41" i="1"/>
  <c r="C41" i="1"/>
  <c r="I119" i="1"/>
  <c r="I116" i="1" s="1"/>
  <c r="H94" i="1"/>
  <c r="I51" i="1"/>
  <c r="C108" i="1"/>
  <c r="C107" i="1"/>
  <c r="C106" i="1"/>
  <c r="C105" i="1"/>
  <c r="C104" i="1"/>
  <c r="J103" i="1"/>
  <c r="I103" i="1"/>
  <c r="H103" i="1"/>
  <c r="G103" i="1"/>
  <c r="F103" i="1"/>
  <c r="E103" i="1"/>
  <c r="D103" i="1"/>
  <c r="G33" i="1"/>
  <c r="H33" i="1"/>
  <c r="H26" i="1" s="1"/>
  <c r="C38" i="1"/>
  <c r="C37" i="1"/>
  <c r="C36" i="1"/>
  <c r="C35" i="1"/>
  <c r="C34" i="1"/>
  <c r="I33" i="1"/>
  <c r="F33" i="1"/>
  <c r="D110" i="1"/>
  <c r="C115" i="1"/>
  <c r="C114" i="1"/>
  <c r="C113" i="1"/>
  <c r="C112" i="1"/>
  <c r="C111" i="1"/>
  <c r="J110" i="1"/>
  <c r="I110" i="1"/>
  <c r="H110" i="1"/>
  <c r="G110" i="1"/>
  <c r="F110" i="1"/>
  <c r="E110" i="1"/>
  <c r="H48" i="1"/>
  <c r="I48" i="1"/>
  <c r="G139" i="1"/>
  <c r="C125" i="1"/>
  <c r="C123" i="1"/>
  <c r="C124" i="1"/>
  <c r="H122" i="1"/>
  <c r="G122" i="1"/>
  <c r="D122" i="1"/>
  <c r="E122" i="1"/>
  <c r="F122" i="1"/>
  <c r="C127" i="1"/>
  <c r="C126" i="1"/>
  <c r="C103" i="1" l="1"/>
  <c r="C33" i="1"/>
  <c r="C51" i="1"/>
  <c r="I122" i="1"/>
  <c r="C110" i="1"/>
  <c r="C122" i="1"/>
  <c r="I27" i="1" l="1"/>
  <c r="I26" i="1" s="1"/>
  <c r="C30" i="1"/>
  <c r="J42" i="1"/>
  <c r="I42" i="1"/>
  <c r="H42" i="1"/>
  <c r="G42" i="1"/>
  <c r="F42" i="1"/>
  <c r="E42" i="1"/>
  <c r="D42" i="1"/>
  <c r="C32" i="1"/>
  <c r="C31" i="1"/>
  <c r="C43" i="1"/>
  <c r="D136" i="1"/>
  <c r="D135" i="1" s="1"/>
  <c r="E136" i="1"/>
  <c r="E135" i="1" s="1"/>
  <c r="F136" i="1"/>
  <c r="F135" i="1" s="1"/>
  <c r="G136" i="1"/>
  <c r="G135" i="1" s="1"/>
  <c r="H136" i="1"/>
  <c r="H135" i="1" s="1"/>
  <c r="I136" i="1"/>
  <c r="I135" i="1" s="1"/>
  <c r="J136" i="1"/>
  <c r="J135" i="1" s="1"/>
  <c r="J122" i="1" s="1"/>
  <c r="D129" i="1"/>
  <c r="D128" i="1" s="1"/>
  <c r="E129" i="1"/>
  <c r="E128" i="1" s="1"/>
  <c r="F129" i="1"/>
  <c r="F128" i="1" s="1"/>
  <c r="G129" i="1"/>
  <c r="G128" i="1" s="1"/>
  <c r="H129" i="1"/>
  <c r="H128" i="1" s="1"/>
  <c r="I129" i="1"/>
  <c r="I128" i="1" s="1"/>
  <c r="J129" i="1"/>
  <c r="J128" i="1" s="1"/>
  <c r="D116" i="1"/>
  <c r="D109" i="1" s="1"/>
  <c r="E116" i="1"/>
  <c r="E109" i="1" s="1"/>
  <c r="F116" i="1"/>
  <c r="F109" i="1" s="1"/>
  <c r="G116" i="1"/>
  <c r="H116" i="1"/>
  <c r="J116" i="1"/>
  <c r="D97" i="1"/>
  <c r="E97" i="1"/>
  <c r="F97" i="1"/>
  <c r="G97" i="1"/>
  <c r="H97" i="1"/>
  <c r="I97" i="1"/>
  <c r="J97" i="1"/>
  <c r="D91" i="1"/>
  <c r="E91" i="1"/>
  <c r="F91" i="1"/>
  <c r="G91" i="1"/>
  <c r="H91" i="1"/>
  <c r="I91" i="1"/>
  <c r="J91" i="1"/>
  <c r="D85" i="1"/>
  <c r="E85" i="1"/>
  <c r="F85" i="1"/>
  <c r="G85" i="1"/>
  <c r="H85" i="1"/>
  <c r="I85" i="1"/>
  <c r="J85" i="1"/>
  <c r="D79" i="1"/>
  <c r="E79" i="1"/>
  <c r="F79" i="1"/>
  <c r="G79" i="1"/>
  <c r="H79" i="1"/>
  <c r="I79" i="1"/>
  <c r="J79" i="1"/>
  <c r="D73" i="1"/>
  <c r="E73" i="1"/>
  <c r="F73" i="1"/>
  <c r="G73" i="1"/>
  <c r="H73" i="1"/>
  <c r="I73" i="1"/>
  <c r="J73" i="1"/>
  <c r="D66" i="1"/>
  <c r="E66" i="1"/>
  <c r="F66" i="1"/>
  <c r="G66" i="1"/>
  <c r="H66" i="1"/>
  <c r="I66" i="1"/>
  <c r="J66" i="1"/>
  <c r="D60" i="1"/>
  <c r="E60" i="1"/>
  <c r="F60" i="1"/>
  <c r="G60" i="1"/>
  <c r="H60" i="1"/>
  <c r="I60" i="1"/>
  <c r="J60" i="1"/>
  <c r="D54" i="1"/>
  <c r="E54" i="1"/>
  <c r="F54" i="1"/>
  <c r="G54" i="1"/>
  <c r="H54" i="1"/>
  <c r="I54" i="1"/>
  <c r="J54" i="1"/>
  <c r="D48" i="1"/>
  <c r="E48" i="1"/>
  <c r="F48" i="1"/>
  <c r="G48" i="1"/>
  <c r="J48" i="1"/>
  <c r="J33" i="1"/>
  <c r="C96" i="1"/>
  <c r="C95" i="1"/>
  <c r="C94" i="1"/>
  <c r="C93" i="1"/>
  <c r="C92" i="1"/>
  <c r="C117" i="1"/>
  <c r="C118" i="1"/>
  <c r="C119" i="1"/>
  <c r="C120" i="1"/>
  <c r="C121" i="1"/>
  <c r="C86" i="1"/>
  <c r="C87" i="1"/>
  <c r="C88" i="1"/>
  <c r="C89" i="1"/>
  <c r="C90" i="1"/>
  <c r="C65" i="1"/>
  <c r="C64" i="1"/>
  <c r="C63" i="1"/>
  <c r="C62" i="1"/>
  <c r="C61" i="1"/>
  <c r="H72" i="1" l="1"/>
  <c r="E72" i="1"/>
  <c r="I72" i="1"/>
  <c r="C85" i="1"/>
  <c r="C116" i="1"/>
  <c r="G72" i="1"/>
  <c r="C91" i="1"/>
  <c r="C60" i="1"/>
  <c r="J72" i="1"/>
  <c r="D72" i="1"/>
  <c r="E40" i="1"/>
  <c r="F72" i="1"/>
  <c r="F27" i="1"/>
  <c r="F26" i="1" s="1"/>
  <c r="H27" i="1"/>
  <c r="C102" i="1"/>
  <c r="C101" i="1"/>
  <c r="C100" i="1"/>
  <c r="C99" i="1"/>
  <c r="C98" i="1"/>
  <c r="J40" i="1" l="1"/>
  <c r="I40" i="1"/>
  <c r="I143" i="1" s="1"/>
  <c r="G40" i="1"/>
  <c r="D40" i="1"/>
  <c r="E27" i="1"/>
  <c r="E26" i="1" s="1"/>
  <c r="E143" i="1" s="1"/>
  <c r="F40" i="1"/>
  <c r="F143" i="1" s="1"/>
  <c r="J27" i="1"/>
  <c r="J26" i="1" s="1"/>
  <c r="G27" i="1"/>
  <c r="G26" i="1" s="1"/>
  <c r="H40" i="1"/>
  <c r="H143" i="1" s="1"/>
  <c r="C97" i="1"/>
  <c r="C71" i="1"/>
  <c r="C70" i="1"/>
  <c r="C69" i="1"/>
  <c r="C68" i="1"/>
  <c r="C67" i="1"/>
  <c r="J143" i="1" l="1"/>
  <c r="G143" i="1"/>
  <c r="D27" i="1"/>
  <c r="D26" i="1" s="1"/>
  <c r="D143" i="1" s="1"/>
  <c r="C66" i="1"/>
  <c r="C28" i="1"/>
  <c r="C29" i="1"/>
  <c r="C141" i="1"/>
  <c r="C140" i="1"/>
  <c r="C139" i="1"/>
  <c r="C138" i="1"/>
  <c r="C137" i="1"/>
  <c r="C132" i="1"/>
  <c r="C134" i="1"/>
  <c r="C133" i="1"/>
  <c r="C131" i="1"/>
  <c r="C130" i="1"/>
  <c r="C53" i="1"/>
  <c r="C50" i="1"/>
  <c r="C49" i="1"/>
  <c r="C81" i="1"/>
  <c r="C82" i="1"/>
  <c r="C83" i="1"/>
  <c r="C84" i="1"/>
  <c r="C80" i="1"/>
  <c r="C75" i="1"/>
  <c r="C76" i="1"/>
  <c r="C77" i="1"/>
  <c r="C78" i="1"/>
  <c r="C74" i="1"/>
  <c r="C44" i="1"/>
  <c r="C45" i="1"/>
  <c r="C46" i="1"/>
  <c r="C47" i="1"/>
  <c r="C56" i="1"/>
  <c r="C57" i="1"/>
  <c r="C58" i="1"/>
  <c r="C59" i="1"/>
  <c r="C55" i="1"/>
  <c r="C48" i="1" l="1"/>
  <c r="C27" i="1"/>
  <c r="C26" i="1" s="1"/>
  <c r="C42" i="1"/>
  <c r="C73" i="1"/>
  <c r="C129" i="1"/>
  <c r="C128" i="1" s="1"/>
  <c r="C79" i="1"/>
  <c r="C54" i="1"/>
  <c r="C136" i="1"/>
  <c r="C135" i="1" s="1"/>
  <c r="C72" i="1" l="1"/>
  <c r="C143" i="1" l="1"/>
</calcChain>
</file>

<file path=xl/sharedStrings.xml><?xml version="1.0" encoding="utf-8"?>
<sst xmlns="http://schemas.openxmlformats.org/spreadsheetml/2006/main" count="175" uniqueCount="90">
  <si>
    <t>REPUBLIKA HRVATSKA</t>
  </si>
  <si>
    <t>KRAPINSKO – ZAGORSKA ŽUPANIJA</t>
  </si>
  <si>
    <t>GRAD ZLATAR</t>
  </si>
  <si>
    <t>GRADSKO VIJEĆE</t>
  </si>
  <si>
    <t>Članak 1.</t>
  </si>
  <si>
    <t xml:space="preserve">Članak 2. </t>
  </si>
  <si>
    <t xml:space="preserve">Red. br. </t>
  </si>
  <si>
    <t>Naziv projekta / Vrsta troškova</t>
  </si>
  <si>
    <t>Građevine komunalne infrastrukture koje će se graditi radi uređenja neuređenih dijelova građevinskog područja</t>
  </si>
  <si>
    <t xml:space="preserve">1. </t>
  </si>
  <si>
    <t>Projektiranje</t>
  </si>
  <si>
    <t>Građenje</t>
  </si>
  <si>
    <t>Stručni nadzor građenja</t>
  </si>
  <si>
    <t>Vođenje projekta građenja</t>
  </si>
  <si>
    <t>Revizija</t>
  </si>
  <si>
    <t>2.</t>
  </si>
  <si>
    <t>Građevine komunalne infrastrukture koje će se graditi izvan građevinskog područja</t>
  </si>
  <si>
    <t>3.</t>
  </si>
  <si>
    <t xml:space="preserve">2.1.  </t>
  </si>
  <si>
    <t xml:space="preserve">4. </t>
  </si>
  <si>
    <t>Postojeće građevine komunalne infrastrukture koje će se rekonstruirati i način rekonstrukcije</t>
  </si>
  <si>
    <t>Asfaltiranje NC</t>
  </si>
  <si>
    <t xml:space="preserve">4.1.  </t>
  </si>
  <si>
    <t>4.1.1.</t>
  </si>
  <si>
    <t>4.1.2.</t>
  </si>
  <si>
    <t>4.1.3.</t>
  </si>
  <si>
    <t xml:space="preserve">4.2.  </t>
  </si>
  <si>
    <t>4.2.1.</t>
  </si>
  <si>
    <t>4.2.2.</t>
  </si>
  <si>
    <t>4.1.4.</t>
  </si>
  <si>
    <t>Izgradnja šumske ceste Jakopići - Črne mlake</t>
  </si>
  <si>
    <t>PREDSJEDNICA</t>
  </si>
  <si>
    <t>Danijela Findak</t>
  </si>
  <si>
    <t>Komunana naknada (EUR)</t>
  </si>
  <si>
    <t>Komunalni doprnos (EUR)</t>
  </si>
  <si>
    <t>Procjena troškova (EUR)</t>
  </si>
  <si>
    <t>Naknada za koncesiju (EUR)</t>
  </si>
  <si>
    <t>Proračun Grada Zlatara (EUR)</t>
  </si>
  <si>
    <t>Fondovi EU (EUR)</t>
  </si>
  <si>
    <t>Ugovori, naknade i drugi izvori propisani posebnim zakonom (EUR)</t>
  </si>
  <si>
    <t xml:space="preserve">4.3.  </t>
  </si>
  <si>
    <t>4.3.1.</t>
  </si>
  <si>
    <t>Izgradnja šumske ceste Juranščina-Belecgrad</t>
  </si>
  <si>
    <t>Članak 3.</t>
  </si>
  <si>
    <t>Javna rasvjeta</t>
  </si>
  <si>
    <t>Dogradnja sustava javne rasvjete</t>
  </si>
  <si>
    <t>Nerazvrstavne ceste</t>
  </si>
  <si>
    <t>Javne površine</t>
  </si>
  <si>
    <t>Groblja</t>
  </si>
  <si>
    <t>Uređenje groblja</t>
  </si>
  <si>
    <t>4.2.3.</t>
  </si>
  <si>
    <t xml:space="preserve">4.4.  </t>
  </si>
  <si>
    <t xml:space="preserve">4.5.  </t>
  </si>
  <si>
    <t>4.4.1.</t>
  </si>
  <si>
    <t>4.5.1.</t>
  </si>
  <si>
    <t>5.</t>
  </si>
  <si>
    <t>Druga pitanja određena Zakonom o komunalnom gospodarstvu i posebnim zakonom</t>
  </si>
  <si>
    <t>UKUPNO</t>
  </si>
  <si>
    <t>Građevine komunalne infrastrukture koje će se graditi u uređenim dijelovima građevinskog područja</t>
  </si>
  <si>
    <t>4.2.4.</t>
  </si>
  <si>
    <t>4.1.5.</t>
  </si>
  <si>
    <t>Uređenje Trga slobode</t>
  </si>
  <si>
    <t>4.2.5.</t>
  </si>
  <si>
    <t>KLASA: 363-01/24-01/28</t>
  </si>
  <si>
    <t>Uređenje dječjeg igrališta i vježbališta</t>
  </si>
  <si>
    <t>Građevine i uređaji javne namjene</t>
  </si>
  <si>
    <t>U Programu građenja komunalne infrastrukture u Gradu Zlataru za 2025. godinu, KLASA: 363-01/24-01/28, URBROJ: 2140-07-01-24-2, od 02.12.2024., članak 2. mijenja se i glasi:</t>
  </si>
  <si>
    <t>Program sadrži procjenu troškova projektiranja, revizije, građenja, provedbe stručnog nadzora građenja i provedbe vođenja projekata građenja komunalne infrastrukture s naznakom izvora njihova financiranja kako slijedi:</t>
  </si>
  <si>
    <t>Donacije (EUR)</t>
  </si>
  <si>
    <t>Kupnja zemljišta kuća centar - komp mj.</t>
  </si>
  <si>
    <t>Izgradnja i sanacija mostova na području Grada</t>
  </si>
  <si>
    <t>Sanacija klizišta na NC na području Grada</t>
  </si>
  <si>
    <t>Uređenje Sokolane</t>
  </si>
  <si>
    <t>Poboljšanje energ. učinkovitosti poslovne zgrade</t>
  </si>
  <si>
    <t>4.3.2.</t>
  </si>
  <si>
    <t>4.3.3.</t>
  </si>
  <si>
    <t>4.2.6.</t>
  </si>
  <si>
    <t>Uređenje nogostupa u Ul. K.P. Krešimira</t>
  </si>
  <si>
    <t>Uređenje nogostupa na području Zlatara</t>
  </si>
  <si>
    <t>Rekonstrukcija i dog. Dječjeg vrtića u Zlataru</t>
  </si>
  <si>
    <t xml:space="preserve">2.3.  </t>
  </si>
  <si>
    <t>Izgradnja područnog dječjeg vrtića</t>
  </si>
  <si>
    <t>Uređenje zelene tržnice</t>
  </si>
  <si>
    <t>Vodovod i odvodnja na području Grada</t>
  </si>
  <si>
    <t>II. Izmjene i dopune Programa</t>
  </si>
  <si>
    <t>URBROJ: 2140-07-01-25-6</t>
  </si>
  <si>
    <t xml:space="preserve"> </t>
  </si>
  <si>
    <t>Ova II. izmjena i dopuna Programa objavit će se u "Službenom glasniku Krapinsko-zagorske županije", a stupa na snagu dan nakon objave.</t>
  </si>
  <si>
    <t>Zlatar, 22.12.2025.</t>
  </si>
  <si>
    <t>Na temelju članka 67. stavka 1.  Zakona o komunalnom gospodarstvu ("Narodne novine" broj 68/18, 110/18,  32/20, 145/24) i članka 27. Statuta Grada Zlatara („Službeni glasnik Krapinsko-zagorske županije“ broj 36A/13, 9/18, 9/20, 17A/21), Gradsko vijeće Grada Zlatara na 6. sjednici održanoj 22.12.2025. godine, donijelo 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</si>
</sst>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/>
    <xf numFmtId="4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/>
    <xf numFmtId="4" fontId="3" fillId="0" borderId="1" xfId="0" applyNumberFormat="1" applyFont="1" applyBorder="1"/>
    <xf numFmtId="0" fontId="2" fillId="3" borderId="1" xfId="0" applyFont="1" applyFill="1" applyBorder="1" applyAlignment="1">
      <alignment vertical="center"/>
    </xf>
    <xf numFmtId="0" fontId="2" fillId="3" borderId="1" xfId="0" applyFont="1" applyFill="1" applyBorder="1"/>
    <xf numFmtId="4" fontId="2" fillId="3" borderId="1" xfId="0" applyNumberFormat="1" applyFont="1" applyFill="1" applyBorder="1"/>
    <xf numFmtId="0" fontId="2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 wrapText="1"/>
    </xf>
    <xf numFmtId="4" fontId="2" fillId="2" borderId="1" xfId="0" applyNumberFormat="1" applyFont="1" applyFill="1" applyBorder="1"/>
    <xf numFmtId="4" fontId="2" fillId="0" borderId="1" xfId="0" applyNumberFormat="1" applyFont="1" applyBorder="1" applyAlignment="1">
      <alignment vertical="center"/>
    </xf>
    <xf numFmtId="4" fontId="3" fillId="0" borderId="1" xfId="0" applyNumberFormat="1" applyFont="1" applyBorder="1" applyAlignment="1">
      <alignment vertical="center"/>
    </xf>
    <xf numFmtId="0" fontId="2" fillId="2" borderId="1" xfId="0" applyFont="1" applyFill="1" applyBorder="1" applyAlignment="1">
      <alignment wrapText="1"/>
    </xf>
    <xf numFmtId="0" fontId="4" fillId="0" borderId="0" xfId="0" applyFont="1"/>
    <xf numFmtId="0" fontId="5" fillId="0" borderId="0" xfId="0" applyFont="1" applyAlignment="1">
      <alignment vertical="center"/>
    </xf>
    <xf numFmtId="0" fontId="5" fillId="0" borderId="0" xfId="0" applyFont="1"/>
    <xf numFmtId="4" fontId="0" fillId="0" borderId="0" xfId="0" applyNumberFormat="1"/>
    <xf numFmtId="0" fontId="6" fillId="0" borderId="0" xfId="0" applyFont="1"/>
    <xf numFmtId="0" fontId="8" fillId="0" borderId="0" xfId="0" applyFont="1" applyAlignment="1">
      <alignment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4" fontId="2" fillId="0" borderId="0" xfId="0" applyNumberFormat="1" applyFont="1"/>
    <xf numFmtId="0" fontId="2" fillId="3" borderId="1" xfId="0" applyFont="1" applyFill="1" applyBorder="1" applyAlignment="1">
      <alignment wrapText="1"/>
    </xf>
    <xf numFmtId="0" fontId="2" fillId="0" borderId="1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762000</xdr:colOff>
      <xdr:row>0</xdr:row>
      <xdr:rowOff>104775</xdr:rowOff>
    </xdr:from>
    <xdr:to>
      <xdr:col>1</xdr:col>
      <xdr:colOff>1228725</xdr:colOff>
      <xdr:row>3</xdr:row>
      <xdr:rowOff>161925</xdr:rowOff>
    </xdr:to>
    <xdr:pic>
      <xdr:nvPicPr>
        <xdr:cNvPr id="12" name="Slika 2">
          <a:extLst>
            <a:ext uri="{FF2B5EF4-FFF2-40B4-BE49-F238E27FC236}">
              <a16:creationId xmlns:a16="http://schemas.microsoft.com/office/drawing/2014/main" id="{367B6F0C-E97D-424C-9C12-0DC3E847AC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7775" y="104775"/>
          <a:ext cx="466725" cy="657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1F23B3-7DA9-44B4-86E5-1977C77B026E}">
  <sheetPr>
    <pageSetUpPr fitToPage="1"/>
  </sheetPr>
  <dimension ref="A1:P151"/>
  <sheetViews>
    <sheetView tabSelected="1" zoomScale="90" zoomScaleNormal="90" workbookViewId="0">
      <selection activeCell="H9" sqref="H9"/>
    </sheetView>
  </sheetViews>
  <sheetFormatPr defaultRowHeight="14.5" x14ac:dyDescent="0.35"/>
  <cols>
    <col min="1" max="1" width="7.26953125" style="2" customWidth="1"/>
    <col min="2" max="2" width="38.7265625" customWidth="1"/>
    <col min="3" max="10" width="15.7265625" customWidth="1"/>
    <col min="12" max="12" width="12.7265625" bestFit="1" customWidth="1"/>
    <col min="16" max="16" width="12.7265625" bestFit="1" customWidth="1"/>
  </cols>
  <sheetData>
    <row r="1" spans="1:10" ht="15.5" x14ac:dyDescent="0.35">
      <c r="A1" s="24"/>
      <c r="B1" s="25"/>
      <c r="C1" s="25"/>
      <c r="D1" s="25"/>
      <c r="E1" s="25"/>
      <c r="F1" s="25"/>
      <c r="G1" s="25"/>
      <c r="H1" s="25"/>
      <c r="I1" s="25"/>
      <c r="J1" s="25"/>
    </row>
    <row r="2" spans="1:10" ht="15.5" x14ac:dyDescent="0.35">
      <c r="A2" s="24"/>
      <c r="B2" s="25"/>
      <c r="C2" s="25"/>
      <c r="D2" s="25"/>
      <c r="E2" s="25"/>
      <c r="F2" s="25"/>
      <c r="G2" s="25"/>
      <c r="H2" s="25"/>
      <c r="I2" s="25"/>
      <c r="J2" s="25"/>
    </row>
    <row r="3" spans="1:10" ht="15.5" x14ac:dyDescent="0.35">
      <c r="A3" s="24"/>
      <c r="B3" s="25"/>
      <c r="C3" s="25"/>
      <c r="D3" s="25"/>
      <c r="E3" s="25"/>
      <c r="F3" s="25"/>
      <c r="G3" s="25"/>
      <c r="H3" s="25"/>
      <c r="I3" s="25"/>
      <c r="J3" s="25"/>
    </row>
    <row r="4" spans="1:10" ht="15.5" x14ac:dyDescent="0.35">
      <c r="A4" s="24"/>
      <c r="B4" s="25"/>
      <c r="C4" s="25"/>
      <c r="D4" s="25"/>
      <c r="E4" s="25"/>
      <c r="F4" s="25"/>
      <c r="G4" s="25"/>
      <c r="H4" s="25"/>
      <c r="I4" s="25"/>
      <c r="J4" s="25"/>
    </row>
    <row r="5" spans="1:10" ht="15.5" x14ac:dyDescent="0.35">
      <c r="A5" s="30" t="s">
        <v>0</v>
      </c>
      <c r="B5" s="30"/>
      <c r="C5" s="25"/>
      <c r="D5" s="25"/>
      <c r="E5" s="25"/>
      <c r="F5" s="25"/>
      <c r="G5" s="25"/>
      <c r="H5" s="25"/>
      <c r="I5" s="25"/>
      <c r="J5" s="25"/>
    </row>
    <row r="6" spans="1:10" ht="15.5" x14ac:dyDescent="0.35">
      <c r="A6" s="30" t="s">
        <v>1</v>
      </c>
      <c r="B6" s="30"/>
      <c r="C6" s="25"/>
      <c r="D6" s="25"/>
      <c r="E6" s="25"/>
      <c r="F6" s="25"/>
      <c r="G6" s="25"/>
      <c r="H6" s="25"/>
      <c r="I6" s="25"/>
      <c r="J6" s="25"/>
    </row>
    <row r="7" spans="1:10" ht="15.5" x14ac:dyDescent="0.35">
      <c r="A7" s="30" t="s">
        <v>2</v>
      </c>
      <c r="B7" s="30"/>
      <c r="C7" s="25"/>
      <c r="D7" s="25"/>
      <c r="E7" s="25"/>
      <c r="F7" s="25"/>
      <c r="G7" s="25"/>
      <c r="H7" s="25"/>
      <c r="I7" s="25"/>
      <c r="J7" s="25"/>
    </row>
    <row r="8" spans="1:10" ht="15.5" x14ac:dyDescent="0.35">
      <c r="A8" s="30" t="s">
        <v>3</v>
      </c>
      <c r="B8" s="30"/>
      <c r="C8" s="25"/>
      <c r="D8" s="25"/>
      <c r="E8" s="25"/>
      <c r="F8" s="25"/>
      <c r="G8" s="25"/>
      <c r="H8" s="25"/>
      <c r="I8" s="25"/>
      <c r="J8" s="25"/>
    </row>
    <row r="9" spans="1:10" ht="15.5" x14ac:dyDescent="0.35">
      <c r="A9" s="24"/>
      <c r="B9" s="25"/>
      <c r="C9" s="25"/>
      <c r="D9" s="25"/>
      <c r="E9" s="25"/>
      <c r="F9" s="25"/>
      <c r="G9" s="25"/>
      <c r="H9" s="25"/>
      <c r="I9" s="25"/>
      <c r="J9" s="25"/>
    </row>
    <row r="10" spans="1:10" ht="15.5" x14ac:dyDescent="0.35">
      <c r="A10" s="32" t="s">
        <v>63</v>
      </c>
      <c r="B10" s="32"/>
      <c r="C10" s="25"/>
      <c r="D10" s="25"/>
      <c r="E10" s="25"/>
      <c r="F10" s="25"/>
      <c r="G10" s="25"/>
      <c r="H10" s="25"/>
      <c r="I10" s="25"/>
      <c r="J10" s="25"/>
    </row>
    <row r="11" spans="1:10" ht="15.5" x14ac:dyDescent="0.35">
      <c r="A11" s="32" t="s">
        <v>85</v>
      </c>
      <c r="B11" s="32"/>
      <c r="C11" s="25"/>
      <c r="D11" s="25"/>
      <c r="E11" s="25"/>
      <c r="F11" s="25"/>
      <c r="G11" s="25"/>
      <c r="H11" s="25"/>
      <c r="I11" s="25"/>
      <c r="J11" s="25"/>
    </row>
    <row r="12" spans="1:10" ht="15.5" x14ac:dyDescent="0.35">
      <c r="A12" s="32" t="s">
        <v>88</v>
      </c>
      <c r="B12" s="32"/>
      <c r="C12" s="25"/>
      <c r="D12" s="25"/>
      <c r="E12" s="25"/>
      <c r="F12" s="25"/>
      <c r="G12" s="25"/>
      <c r="H12" s="25"/>
      <c r="I12" s="25"/>
      <c r="J12" s="25"/>
    </row>
    <row r="13" spans="1:10" ht="15.5" x14ac:dyDescent="0.35">
      <c r="A13" s="24"/>
      <c r="B13" s="25"/>
      <c r="C13" s="25"/>
      <c r="D13" s="25"/>
      <c r="E13" s="25"/>
      <c r="F13" s="25"/>
      <c r="G13" s="25"/>
      <c r="H13" s="25"/>
      <c r="I13" s="25"/>
      <c r="J13" s="25"/>
    </row>
    <row r="14" spans="1:10" ht="30.75" customHeight="1" x14ac:dyDescent="0.35">
      <c r="A14" s="34" t="s">
        <v>89</v>
      </c>
      <c r="B14" s="34"/>
      <c r="C14" s="34"/>
      <c r="D14" s="34"/>
      <c r="E14" s="34"/>
      <c r="F14" s="34"/>
      <c r="G14" s="34"/>
      <c r="H14" s="34"/>
      <c r="I14" s="34"/>
      <c r="J14" s="34"/>
    </row>
    <row r="15" spans="1:10" ht="15.5" x14ac:dyDescent="0.35">
      <c r="A15" s="24"/>
      <c r="B15" s="25"/>
      <c r="C15" s="25"/>
      <c r="D15" s="25"/>
      <c r="E15" s="25"/>
      <c r="F15" s="25"/>
      <c r="G15" s="25"/>
      <c r="H15" s="25"/>
      <c r="I15" s="25"/>
      <c r="J15" s="25"/>
    </row>
    <row r="16" spans="1:10" ht="15.5" x14ac:dyDescent="0.35">
      <c r="A16" s="30" t="s">
        <v>84</v>
      </c>
      <c r="B16" s="30"/>
      <c r="C16" s="30"/>
      <c r="D16" s="30"/>
      <c r="E16" s="30"/>
      <c r="F16" s="30"/>
      <c r="G16" s="30"/>
      <c r="H16" s="30"/>
      <c r="I16" s="30"/>
      <c r="J16" s="30"/>
    </row>
    <row r="17" spans="1:10" ht="15.5" x14ac:dyDescent="0.35">
      <c r="A17" s="30" t="s">
        <v>86</v>
      </c>
      <c r="B17" s="30"/>
      <c r="C17" s="30"/>
      <c r="D17" s="30"/>
      <c r="E17" s="30"/>
      <c r="F17" s="30"/>
      <c r="G17" s="30"/>
      <c r="H17" s="30"/>
      <c r="I17" s="30"/>
      <c r="J17" s="30"/>
    </row>
    <row r="18" spans="1:10" ht="15.5" x14ac:dyDescent="0.35">
      <c r="A18" s="24"/>
      <c r="B18" s="25"/>
      <c r="C18" s="25"/>
      <c r="D18" s="25"/>
      <c r="E18" s="25"/>
      <c r="F18" s="25"/>
      <c r="G18" s="25"/>
      <c r="H18" s="25"/>
      <c r="I18" s="25"/>
      <c r="J18" s="25"/>
    </row>
    <row r="19" spans="1:10" ht="15.5" x14ac:dyDescent="0.35">
      <c r="A19" s="31" t="s">
        <v>4</v>
      </c>
      <c r="B19" s="31"/>
      <c r="C19" s="31"/>
      <c r="D19" s="31"/>
      <c r="E19" s="31"/>
      <c r="F19" s="31"/>
      <c r="G19" s="31"/>
      <c r="H19" s="31"/>
      <c r="I19" s="31"/>
      <c r="J19" s="31"/>
    </row>
    <row r="20" spans="1:10" ht="15.5" x14ac:dyDescent="0.35">
      <c r="A20" s="32" t="s">
        <v>66</v>
      </c>
      <c r="B20" s="32"/>
      <c r="C20" s="32"/>
      <c r="D20" s="32"/>
      <c r="E20" s="32"/>
      <c r="F20" s="32"/>
      <c r="G20" s="32"/>
      <c r="H20" s="32"/>
      <c r="I20" s="32"/>
      <c r="J20" s="32"/>
    </row>
    <row r="21" spans="1:10" ht="15.5" x14ac:dyDescent="0.35">
      <c r="A21" s="31" t="s">
        <v>5</v>
      </c>
      <c r="B21" s="31"/>
      <c r="C21" s="31"/>
      <c r="D21" s="31"/>
      <c r="E21" s="31"/>
      <c r="F21" s="31"/>
      <c r="G21" s="31"/>
      <c r="H21" s="31"/>
      <c r="I21" s="31"/>
      <c r="J21" s="31"/>
    </row>
    <row r="22" spans="1:10" ht="35.25" customHeight="1" x14ac:dyDescent="0.35">
      <c r="A22" s="34" t="s">
        <v>67</v>
      </c>
      <c r="B22" s="34"/>
      <c r="C22" s="34"/>
      <c r="D22" s="34"/>
      <c r="E22" s="34"/>
      <c r="F22" s="34"/>
      <c r="G22" s="34"/>
      <c r="H22" s="34"/>
      <c r="I22" s="34"/>
      <c r="J22" s="34"/>
    </row>
    <row r="23" spans="1:10" ht="15.5" x14ac:dyDescent="0.35">
      <c r="A23" s="20"/>
      <c r="B23" s="21"/>
      <c r="C23" s="21"/>
      <c r="D23" s="21"/>
      <c r="E23" s="21"/>
      <c r="F23" s="21"/>
      <c r="G23" s="21"/>
      <c r="H23" s="21"/>
      <c r="I23" s="21"/>
      <c r="J23" s="21"/>
    </row>
    <row r="24" spans="1:10" s="1" customFormat="1" ht="65" x14ac:dyDescent="0.35">
      <c r="A24" s="3" t="s">
        <v>6</v>
      </c>
      <c r="B24" s="3" t="s">
        <v>7</v>
      </c>
      <c r="C24" s="3" t="s">
        <v>35</v>
      </c>
      <c r="D24" s="3" t="s">
        <v>34</v>
      </c>
      <c r="E24" s="3" t="s">
        <v>33</v>
      </c>
      <c r="F24" s="3" t="s">
        <v>36</v>
      </c>
      <c r="G24" s="3" t="s">
        <v>37</v>
      </c>
      <c r="H24" s="3" t="s">
        <v>38</v>
      </c>
      <c r="I24" s="3" t="s">
        <v>39</v>
      </c>
      <c r="J24" s="3" t="s">
        <v>68</v>
      </c>
    </row>
    <row r="25" spans="1:10" s="19" customFormat="1" ht="39.75" customHeight="1" x14ac:dyDescent="0.35">
      <c r="A25" s="13" t="s">
        <v>9</v>
      </c>
      <c r="B25" s="18" t="s">
        <v>8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</row>
    <row r="26" spans="1:10" ht="39.75" customHeight="1" x14ac:dyDescent="0.35">
      <c r="A26" s="13" t="s">
        <v>15</v>
      </c>
      <c r="B26" s="18" t="s">
        <v>58</v>
      </c>
      <c r="C26" s="15">
        <f>SUM(C27,C33)</f>
        <v>234454</v>
      </c>
      <c r="D26" s="15">
        <f t="shared" ref="D26:J26" si="0">D27</f>
        <v>0</v>
      </c>
      <c r="E26" s="15">
        <f t="shared" si="0"/>
        <v>0</v>
      </c>
      <c r="F26" s="15">
        <f t="shared" si="0"/>
        <v>0</v>
      </c>
      <c r="G26" s="15">
        <f>SUM(G27,G33)</f>
        <v>193218</v>
      </c>
      <c r="H26" s="15">
        <f>H33</f>
        <v>0</v>
      </c>
      <c r="I26" s="15">
        <f>SUM(I27,I33)</f>
        <v>41236</v>
      </c>
      <c r="J26" s="15">
        <f t="shared" si="0"/>
        <v>0</v>
      </c>
    </row>
    <row r="27" spans="1:10" x14ac:dyDescent="0.35">
      <c r="A27" s="4" t="s">
        <v>18</v>
      </c>
      <c r="B27" s="5" t="s">
        <v>69</v>
      </c>
      <c r="C27" s="6">
        <f t="shared" ref="C27:J27" si="1">SUM(C28:C32)</f>
        <v>41236</v>
      </c>
      <c r="D27" s="6">
        <f t="shared" si="1"/>
        <v>0</v>
      </c>
      <c r="E27" s="6">
        <f t="shared" si="1"/>
        <v>0</v>
      </c>
      <c r="F27" s="6">
        <f t="shared" si="1"/>
        <v>0</v>
      </c>
      <c r="G27" s="6">
        <f t="shared" si="1"/>
        <v>0</v>
      </c>
      <c r="H27" s="6">
        <f t="shared" si="1"/>
        <v>0</v>
      </c>
      <c r="I27" s="6">
        <f t="shared" si="1"/>
        <v>41236</v>
      </c>
      <c r="J27" s="6">
        <f t="shared" si="1"/>
        <v>0</v>
      </c>
    </row>
    <row r="28" spans="1:10" x14ac:dyDescent="0.35">
      <c r="A28" s="7"/>
      <c r="B28" s="8" t="s">
        <v>10</v>
      </c>
      <c r="C28" s="6">
        <f>SUM(D28:J28)</f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</row>
    <row r="29" spans="1:10" x14ac:dyDescent="0.35">
      <c r="A29" s="7"/>
      <c r="B29" s="8" t="s">
        <v>14</v>
      </c>
      <c r="C29" s="6">
        <f t="shared" ref="C29:C32" si="2">SUM(D29:J29)</f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</row>
    <row r="30" spans="1:10" x14ac:dyDescent="0.35">
      <c r="A30" s="7"/>
      <c r="B30" s="8" t="s">
        <v>11</v>
      </c>
      <c r="C30" s="6">
        <f t="shared" si="2"/>
        <v>41236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41236</v>
      </c>
      <c r="J30" s="9">
        <v>0</v>
      </c>
    </row>
    <row r="31" spans="1:10" x14ac:dyDescent="0.35">
      <c r="A31" s="7"/>
      <c r="B31" s="8" t="s">
        <v>12</v>
      </c>
      <c r="C31" s="6">
        <f t="shared" si="2"/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</row>
    <row r="32" spans="1:10" x14ac:dyDescent="0.35">
      <c r="A32" s="7"/>
      <c r="B32" s="8" t="s">
        <v>13</v>
      </c>
      <c r="C32" s="6">
        <f t="shared" si="2"/>
        <v>0</v>
      </c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</row>
    <row r="33" spans="1:10" x14ac:dyDescent="0.35">
      <c r="A33" s="4" t="s">
        <v>80</v>
      </c>
      <c r="B33" s="5" t="s">
        <v>81</v>
      </c>
      <c r="C33" s="6">
        <f>SUM(C34:C38)</f>
        <v>193218</v>
      </c>
      <c r="D33" s="6">
        <v>0</v>
      </c>
      <c r="E33" s="6">
        <v>0</v>
      </c>
      <c r="F33" s="6">
        <f>G9</f>
        <v>0</v>
      </c>
      <c r="G33" s="6">
        <f>SUM(G34:G38)</f>
        <v>193218</v>
      </c>
      <c r="H33" s="6">
        <f>H36</f>
        <v>0</v>
      </c>
      <c r="I33" s="6">
        <f>SUM(I34:I38)</f>
        <v>0</v>
      </c>
      <c r="J33" s="6">
        <f>SUM(J45:J47)</f>
        <v>0</v>
      </c>
    </row>
    <row r="34" spans="1:10" x14ac:dyDescent="0.35">
      <c r="A34" s="7"/>
      <c r="B34" s="8" t="s">
        <v>10</v>
      </c>
      <c r="C34" s="6">
        <f>SUM(D34:J34)</f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</row>
    <row r="35" spans="1:10" x14ac:dyDescent="0.35">
      <c r="A35" s="7"/>
      <c r="B35" s="8" t="s">
        <v>14</v>
      </c>
      <c r="C35" s="6">
        <f t="shared" ref="C35" si="3">SUM(D35:J35)</f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</row>
    <row r="36" spans="1:10" x14ac:dyDescent="0.35">
      <c r="A36" s="7"/>
      <c r="B36" s="8" t="s">
        <v>11</v>
      </c>
      <c r="C36" s="6">
        <f>SUM(D36:J36)</f>
        <v>193218</v>
      </c>
      <c r="D36" s="9">
        <v>0</v>
      </c>
      <c r="E36" s="9">
        <v>0</v>
      </c>
      <c r="F36" s="9">
        <v>0</v>
      </c>
      <c r="G36" s="9">
        <v>193218</v>
      </c>
      <c r="H36" s="9">
        <v>0</v>
      </c>
      <c r="I36" s="9">
        <v>0</v>
      </c>
      <c r="J36" s="9">
        <v>0</v>
      </c>
    </row>
    <row r="37" spans="1:10" x14ac:dyDescent="0.35">
      <c r="A37" s="7"/>
      <c r="B37" s="8" t="s">
        <v>12</v>
      </c>
      <c r="C37" s="6">
        <f t="shared" ref="C37:C38" si="4">SUM(D37:J37)</f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</row>
    <row r="38" spans="1:10" x14ac:dyDescent="0.35">
      <c r="A38" s="7"/>
      <c r="B38" s="8" t="s">
        <v>13</v>
      </c>
      <c r="C38" s="6">
        <f t="shared" si="4"/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</row>
    <row r="39" spans="1:10" ht="39.75" customHeight="1" x14ac:dyDescent="0.35">
      <c r="A39" s="13" t="s">
        <v>17</v>
      </c>
      <c r="B39" s="14" t="s">
        <v>16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>
        <v>0</v>
      </c>
      <c r="I39" s="15">
        <v>0</v>
      </c>
      <c r="J39" s="15">
        <v>0</v>
      </c>
    </row>
    <row r="40" spans="1:10" ht="39.75" customHeight="1" x14ac:dyDescent="0.35">
      <c r="A40" s="13" t="s">
        <v>19</v>
      </c>
      <c r="B40" s="14" t="s">
        <v>20</v>
      </c>
      <c r="C40" s="15">
        <f t="shared" ref="C40:J40" si="5">C41+C72+C109+C128+C135</f>
        <v>2352836.67</v>
      </c>
      <c r="D40" s="15">
        <f t="shared" si="5"/>
        <v>30000</v>
      </c>
      <c r="E40" s="15">
        <f t="shared" si="5"/>
        <v>153944.81</v>
      </c>
      <c r="F40" s="15">
        <f t="shared" si="5"/>
        <v>0</v>
      </c>
      <c r="G40" s="15">
        <f t="shared" si="5"/>
        <v>458214.62</v>
      </c>
      <c r="H40" s="15">
        <f t="shared" si="5"/>
        <v>1205724.8799999999</v>
      </c>
      <c r="I40" s="15">
        <f t="shared" si="5"/>
        <v>504952.36</v>
      </c>
      <c r="J40" s="15">
        <f t="shared" si="5"/>
        <v>0</v>
      </c>
    </row>
    <row r="41" spans="1:10" x14ac:dyDescent="0.35">
      <c r="A41" s="10" t="s">
        <v>22</v>
      </c>
      <c r="B41" s="11" t="s">
        <v>46</v>
      </c>
      <c r="C41" s="12">
        <f>C42+C48+C54+C60+C66</f>
        <v>1059326.24</v>
      </c>
      <c r="D41" s="12">
        <f>D42+D48+D54+D66</f>
        <v>30000</v>
      </c>
      <c r="E41" s="12">
        <f>E42+E48+E54+E66</f>
        <v>0</v>
      </c>
      <c r="F41" s="12">
        <f>F42+F48+F54+F66</f>
        <v>0</v>
      </c>
      <c r="G41" s="12">
        <f>G42+G48+G54+G60+G66</f>
        <v>265000</v>
      </c>
      <c r="H41" s="12">
        <f>H42+H48+H54+H66+H60</f>
        <v>621814.88</v>
      </c>
      <c r="I41" s="12">
        <f>I42+I48+I54+I60+I66</f>
        <v>142511.35999999999</v>
      </c>
      <c r="J41" s="12">
        <f>J42+J48+J54+J66</f>
        <v>0</v>
      </c>
    </row>
    <row r="42" spans="1:10" x14ac:dyDescent="0.35">
      <c r="A42" s="4" t="s">
        <v>23</v>
      </c>
      <c r="B42" s="5" t="s">
        <v>21</v>
      </c>
      <c r="C42" s="6">
        <f>SUM(C43:C47)</f>
        <v>90100</v>
      </c>
      <c r="D42" s="6">
        <f t="shared" ref="D42:J42" si="6">SUM(D43:D47)</f>
        <v>30000</v>
      </c>
      <c r="E42" s="6">
        <f t="shared" si="6"/>
        <v>0</v>
      </c>
      <c r="F42" s="6">
        <f t="shared" si="6"/>
        <v>0</v>
      </c>
      <c r="G42" s="6">
        <f t="shared" si="6"/>
        <v>30000</v>
      </c>
      <c r="H42" s="6">
        <f t="shared" si="6"/>
        <v>0</v>
      </c>
      <c r="I42" s="6">
        <f t="shared" si="6"/>
        <v>30100</v>
      </c>
      <c r="J42" s="6">
        <f t="shared" si="6"/>
        <v>0</v>
      </c>
    </row>
    <row r="43" spans="1:10" x14ac:dyDescent="0.35">
      <c r="A43" s="7"/>
      <c r="B43" s="8" t="s">
        <v>10</v>
      </c>
      <c r="C43" s="6">
        <f>SUM(D43:J43)</f>
        <v>100</v>
      </c>
      <c r="D43" s="9">
        <v>0</v>
      </c>
      <c r="E43" s="9">
        <v>0</v>
      </c>
      <c r="F43" s="9">
        <v>0</v>
      </c>
      <c r="G43" s="9">
        <v>0</v>
      </c>
      <c r="H43" s="9">
        <v>0</v>
      </c>
      <c r="I43" s="9">
        <v>100</v>
      </c>
      <c r="J43" s="9">
        <v>0</v>
      </c>
    </row>
    <row r="44" spans="1:10" x14ac:dyDescent="0.35">
      <c r="A44" s="7"/>
      <c r="B44" s="8" t="s">
        <v>14</v>
      </c>
      <c r="C44" s="6">
        <f t="shared" ref="C44:C47" si="7">SUM(D44:J44)</f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</row>
    <row r="45" spans="1:10" x14ac:dyDescent="0.35">
      <c r="A45" s="7"/>
      <c r="B45" s="8" t="s">
        <v>11</v>
      </c>
      <c r="C45" s="6">
        <f t="shared" si="7"/>
        <v>90000</v>
      </c>
      <c r="D45" s="9">
        <v>30000</v>
      </c>
      <c r="E45" s="9">
        <v>0</v>
      </c>
      <c r="F45" s="9">
        <v>0</v>
      </c>
      <c r="G45" s="9">
        <v>30000</v>
      </c>
      <c r="H45" s="9">
        <v>0</v>
      </c>
      <c r="I45" s="9">
        <v>30000</v>
      </c>
      <c r="J45" s="9">
        <v>0</v>
      </c>
    </row>
    <row r="46" spans="1:10" x14ac:dyDescent="0.35">
      <c r="A46" s="7"/>
      <c r="B46" s="8" t="s">
        <v>12</v>
      </c>
      <c r="C46" s="6">
        <f t="shared" si="7"/>
        <v>0</v>
      </c>
      <c r="D46" s="9">
        <v>0</v>
      </c>
      <c r="E46" s="9">
        <v>0</v>
      </c>
      <c r="F46" s="9">
        <v>0</v>
      </c>
      <c r="G46" s="9">
        <v>0</v>
      </c>
      <c r="H46" s="9">
        <v>0</v>
      </c>
      <c r="I46" s="9">
        <v>0</v>
      </c>
      <c r="J46" s="9">
        <v>0</v>
      </c>
    </row>
    <row r="47" spans="1:10" x14ac:dyDescent="0.35">
      <c r="A47" s="7"/>
      <c r="B47" s="8" t="s">
        <v>13</v>
      </c>
      <c r="C47" s="6">
        <f t="shared" si="7"/>
        <v>0</v>
      </c>
      <c r="D47" s="9">
        <v>0</v>
      </c>
      <c r="E47" s="9">
        <v>0</v>
      </c>
      <c r="F47" s="9">
        <v>0</v>
      </c>
      <c r="G47" s="9">
        <v>0</v>
      </c>
      <c r="H47" s="9">
        <v>0</v>
      </c>
      <c r="I47" s="9">
        <v>0</v>
      </c>
      <c r="J47" s="9">
        <v>0</v>
      </c>
    </row>
    <row r="48" spans="1:10" x14ac:dyDescent="0.35">
      <c r="A48" s="4" t="s">
        <v>24</v>
      </c>
      <c r="B48" s="5" t="s">
        <v>30</v>
      </c>
      <c r="C48" s="6">
        <f>SUM(C49:C53)</f>
        <v>342851.88</v>
      </c>
      <c r="D48" s="6">
        <f t="shared" ref="D48:J48" si="8">SUM(D49:D53)</f>
        <v>0</v>
      </c>
      <c r="E48" s="6">
        <f t="shared" si="8"/>
        <v>0</v>
      </c>
      <c r="F48" s="6">
        <f t="shared" si="8"/>
        <v>0</v>
      </c>
      <c r="G48" s="6">
        <f t="shared" si="8"/>
        <v>0</v>
      </c>
      <c r="H48" s="6">
        <f>SUM(H49:H53)</f>
        <v>336632.88</v>
      </c>
      <c r="I48" s="6">
        <f>SUM(I49:I53)</f>
        <v>6219</v>
      </c>
      <c r="J48" s="6">
        <f t="shared" si="8"/>
        <v>0</v>
      </c>
    </row>
    <row r="49" spans="1:10" x14ac:dyDescent="0.35">
      <c r="A49" s="7"/>
      <c r="B49" s="8" t="s">
        <v>10</v>
      </c>
      <c r="C49" s="6">
        <f>SUM(D49:J49)</f>
        <v>0</v>
      </c>
      <c r="D49" s="9">
        <v>0</v>
      </c>
      <c r="E49" s="9">
        <v>0</v>
      </c>
      <c r="F49" s="9">
        <v>0</v>
      </c>
      <c r="G49" s="9">
        <v>0</v>
      </c>
      <c r="H49" s="9">
        <v>0</v>
      </c>
      <c r="I49" s="9">
        <v>0</v>
      </c>
      <c r="J49" s="9">
        <v>0</v>
      </c>
    </row>
    <row r="50" spans="1:10" x14ac:dyDescent="0.35">
      <c r="A50" s="7"/>
      <c r="B50" s="8" t="s">
        <v>14</v>
      </c>
      <c r="C50" s="6">
        <f t="shared" ref="C50:C53" si="9">SUM(D50:J50)</f>
        <v>0</v>
      </c>
      <c r="D50" s="9">
        <v>0</v>
      </c>
      <c r="E50" s="9">
        <v>0</v>
      </c>
      <c r="F50" s="9">
        <v>0</v>
      </c>
      <c r="G50" s="9">
        <v>0</v>
      </c>
      <c r="H50" s="9">
        <v>0</v>
      </c>
      <c r="I50" s="9">
        <v>0</v>
      </c>
      <c r="J50" s="9">
        <v>0</v>
      </c>
    </row>
    <row r="51" spans="1:10" x14ac:dyDescent="0.35">
      <c r="A51" s="7"/>
      <c r="B51" s="8" t="s">
        <v>11</v>
      </c>
      <c r="C51" s="6">
        <f>SUM(D51:J51)</f>
        <v>342851.88</v>
      </c>
      <c r="D51" s="9">
        <v>0</v>
      </c>
      <c r="E51" s="9">
        <v>0</v>
      </c>
      <c r="F51" s="9">
        <v>0</v>
      </c>
      <c r="G51" s="9">
        <v>0</v>
      </c>
      <c r="H51" s="9">
        <v>336632.88</v>
      </c>
      <c r="I51" s="9">
        <f>495+5724</f>
        <v>6219</v>
      </c>
      <c r="J51" s="9">
        <v>0</v>
      </c>
    </row>
    <row r="52" spans="1:10" x14ac:dyDescent="0.35">
      <c r="A52" s="7"/>
      <c r="B52" s="8" t="s">
        <v>12</v>
      </c>
      <c r="C52" s="6">
        <v>0</v>
      </c>
      <c r="D52" s="9">
        <v>0</v>
      </c>
      <c r="E52" s="9">
        <v>0</v>
      </c>
      <c r="F52" s="9">
        <v>0</v>
      </c>
      <c r="G52" s="9">
        <v>0</v>
      </c>
      <c r="H52" s="9">
        <v>0</v>
      </c>
      <c r="I52" s="9">
        <v>0</v>
      </c>
      <c r="J52" s="9">
        <v>0</v>
      </c>
    </row>
    <row r="53" spans="1:10" x14ac:dyDescent="0.35">
      <c r="A53" s="7"/>
      <c r="B53" s="8" t="s">
        <v>13</v>
      </c>
      <c r="C53" s="6">
        <f t="shared" si="9"/>
        <v>0</v>
      </c>
      <c r="D53" s="9">
        <v>0</v>
      </c>
      <c r="E53" s="9">
        <v>0</v>
      </c>
      <c r="F53" s="9">
        <v>0</v>
      </c>
      <c r="G53" s="9">
        <v>0</v>
      </c>
      <c r="H53" s="9">
        <v>0</v>
      </c>
      <c r="I53" s="9">
        <v>0</v>
      </c>
      <c r="J53" s="9">
        <v>0</v>
      </c>
    </row>
    <row r="54" spans="1:10" s="23" customFormat="1" x14ac:dyDescent="0.35">
      <c r="A54" s="4" t="s">
        <v>25</v>
      </c>
      <c r="B54" s="5" t="s">
        <v>42</v>
      </c>
      <c r="C54" s="6">
        <f>SUM(C55:C59)</f>
        <v>259037</v>
      </c>
      <c r="D54" s="6">
        <f t="shared" ref="D54:J54" si="10">SUM(D55:D59)</f>
        <v>0</v>
      </c>
      <c r="E54" s="6">
        <f t="shared" si="10"/>
        <v>0</v>
      </c>
      <c r="F54" s="6">
        <f t="shared" si="10"/>
        <v>0</v>
      </c>
      <c r="G54" s="6">
        <f t="shared" si="10"/>
        <v>0</v>
      </c>
      <c r="H54" s="6">
        <f t="shared" si="10"/>
        <v>220182</v>
      </c>
      <c r="I54" s="6">
        <f t="shared" si="10"/>
        <v>38855</v>
      </c>
      <c r="J54" s="6">
        <f t="shared" si="10"/>
        <v>0</v>
      </c>
    </row>
    <row r="55" spans="1:10" x14ac:dyDescent="0.35">
      <c r="A55" s="7"/>
      <c r="B55" s="8" t="s">
        <v>10</v>
      </c>
      <c r="C55" s="6">
        <f>SUM(D55:J55)</f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</row>
    <row r="56" spans="1:10" x14ac:dyDescent="0.35">
      <c r="A56" s="7"/>
      <c r="B56" s="8" t="s">
        <v>14</v>
      </c>
      <c r="C56" s="6">
        <f t="shared" ref="C56:C59" si="11">SUM(D56:J56)</f>
        <v>0</v>
      </c>
      <c r="D56" s="9">
        <v>0</v>
      </c>
      <c r="E56" s="9">
        <v>0</v>
      </c>
      <c r="F56" s="9">
        <v>0</v>
      </c>
      <c r="G56" s="9">
        <v>0</v>
      </c>
      <c r="H56" s="9">
        <v>0</v>
      </c>
      <c r="I56" s="9">
        <v>0</v>
      </c>
      <c r="J56" s="9">
        <v>0</v>
      </c>
    </row>
    <row r="57" spans="1:10" x14ac:dyDescent="0.35">
      <c r="A57" s="7"/>
      <c r="B57" s="8" t="s">
        <v>11</v>
      </c>
      <c r="C57" s="6">
        <f t="shared" si="11"/>
        <v>259037</v>
      </c>
      <c r="D57" s="9">
        <v>0</v>
      </c>
      <c r="E57" s="9">
        <v>0</v>
      </c>
      <c r="F57" s="9">
        <v>0</v>
      </c>
      <c r="G57" s="9">
        <v>0</v>
      </c>
      <c r="H57" s="9">
        <v>220182</v>
      </c>
      <c r="I57" s="9">
        <v>38855</v>
      </c>
      <c r="J57" s="9">
        <v>0</v>
      </c>
    </row>
    <row r="58" spans="1:10" x14ac:dyDescent="0.35">
      <c r="A58" s="7"/>
      <c r="B58" s="8" t="s">
        <v>12</v>
      </c>
      <c r="C58" s="6">
        <f t="shared" si="11"/>
        <v>0</v>
      </c>
      <c r="D58" s="9">
        <v>0</v>
      </c>
      <c r="E58" s="9">
        <v>0</v>
      </c>
      <c r="F58" s="9">
        <v>0</v>
      </c>
      <c r="G58" s="9">
        <v>0</v>
      </c>
      <c r="H58" s="9">
        <v>0</v>
      </c>
      <c r="I58" s="9">
        <v>0</v>
      </c>
      <c r="J58" s="9">
        <v>0</v>
      </c>
    </row>
    <row r="59" spans="1:10" x14ac:dyDescent="0.35">
      <c r="A59" s="7"/>
      <c r="B59" s="8" t="s">
        <v>13</v>
      </c>
      <c r="C59" s="6">
        <f t="shared" si="11"/>
        <v>0</v>
      </c>
      <c r="D59" s="9">
        <v>0</v>
      </c>
      <c r="E59" s="9">
        <v>0</v>
      </c>
      <c r="F59" s="9">
        <v>0</v>
      </c>
      <c r="G59" s="9">
        <v>0</v>
      </c>
      <c r="H59" s="9">
        <v>0</v>
      </c>
      <c r="I59" s="9">
        <v>0</v>
      </c>
      <c r="J59" s="9">
        <v>0</v>
      </c>
    </row>
    <row r="60" spans="1:10" x14ac:dyDescent="0.35">
      <c r="A60" s="4" t="s">
        <v>29</v>
      </c>
      <c r="B60" s="5" t="s">
        <v>70</v>
      </c>
      <c r="C60" s="6">
        <f>SUM(C61:C65)</f>
        <v>132337.35999999999</v>
      </c>
      <c r="D60" s="6">
        <f t="shared" ref="D60:J60" si="12">SUM(D61:D65)</f>
        <v>0</v>
      </c>
      <c r="E60" s="6">
        <f t="shared" si="12"/>
        <v>0</v>
      </c>
      <c r="F60" s="6">
        <f t="shared" si="12"/>
        <v>0</v>
      </c>
      <c r="G60" s="6">
        <f t="shared" si="12"/>
        <v>0</v>
      </c>
      <c r="H60" s="6">
        <f t="shared" si="12"/>
        <v>65000</v>
      </c>
      <c r="I60" s="6">
        <f t="shared" si="12"/>
        <v>67337.36</v>
      </c>
      <c r="J60" s="6">
        <f t="shared" si="12"/>
        <v>0</v>
      </c>
    </row>
    <row r="61" spans="1:10" x14ac:dyDescent="0.35">
      <c r="A61" s="7"/>
      <c r="B61" s="8" t="s">
        <v>10</v>
      </c>
      <c r="C61" s="6">
        <f>SUM(D61:J61)</f>
        <v>65100</v>
      </c>
      <c r="D61" s="9">
        <v>0</v>
      </c>
      <c r="E61" s="9">
        <v>0</v>
      </c>
      <c r="F61" s="9">
        <v>0</v>
      </c>
      <c r="G61" s="9">
        <v>0</v>
      </c>
      <c r="H61" s="9">
        <v>65000</v>
      </c>
      <c r="I61" s="9">
        <v>100</v>
      </c>
      <c r="J61" s="9">
        <v>0</v>
      </c>
    </row>
    <row r="62" spans="1:10" x14ac:dyDescent="0.35">
      <c r="A62" s="7"/>
      <c r="B62" s="8" t="s">
        <v>14</v>
      </c>
      <c r="C62" s="6">
        <f t="shared" ref="C62:C65" si="13">SUM(D62:J62)</f>
        <v>0</v>
      </c>
      <c r="D62" s="9">
        <v>0</v>
      </c>
      <c r="E62" s="9">
        <v>0</v>
      </c>
      <c r="F62" s="9">
        <v>0</v>
      </c>
      <c r="G62" s="9">
        <v>0</v>
      </c>
      <c r="H62" s="9">
        <v>0</v>
      </c>
      <c r="I62" s="9">
        <v>0</v>
      </c>
      <c r="J62" s="9">
        <v>0</v>
      </c>
    </row>
    <row r="63" spans="1:10" x14ac:dyDescent="0.35">
      <c r="A63" s="7"/>
      <c r="B63" s="8" t="s">
        <v>11</v>
      </c>
      <c r="C63" s="6">
        <f t="shared" si="13"/>
        <v>67237.36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67237.36</v>
      </c>
      <c r="J63" s="9">
        <v>0</v>
      </c>
    </row>
    <row r="64" spans="1:10" x14ac:dyDescent="0.35">
      <c r="A64" s="7"/>
      <c r="B64" s="8" t="s">
        <v>12</v>
      </c>
      <c r="C64" s="6">
        <f t="shared" si="13"/>
        <v>0</v>
      </c>
      <c r="D64" s="9">
        <v>0</v>
      </c>
      <c r="E64" s="9">
        <v>0</v>
      </c>
      <c r="F64" s="9">
        <v>0</v>
      </c>
      <c r="G64" s="9">
        <v>0</v>
      </c>
      <c r="H64" s="9">
        <v>0</v>
      </c>
      <c r="I64" s="9">
        <v>0</v>
      </c>
      <c r="J64" s="9">
        <v>0</v>
      </c>
    </row>
    <row r="65" spans="1:12" x14ac:dyDescent="0.35">
      <c r="A65" s="7"/>
      <c r="B65" s="8" t="s">
        <v>13</v>
      </c>
      <c r="C65" s="6">
        <f t="shared" si="13"/>
        <v>0</v>
      </c>
      <c r="D65" s="9">
        <v>0</v>
      </c>
      <c r="E65" s="9">
        <v>0</v>
      </c>
      <c r="F65" s="9">
        <v>0</v>
      </c>
      <c r="G65" s="9">
        <v>0</v>
      </c>
      <c r="H65" s="9">
        <v>0</v>
      </c>
      <c r="I65" s="9">
        <v>0</v>
      </c>
      <c r="J65" s="9">
        <v>0</v>
      </c>
    </row>
    <row r="66" spans="1:12" x14ac:dyDescent="0.35">
      <c r="A66" s="4" t="s">
        <v>60</v>
      </c>
      <c r="B66" s="5" t="s">
        <v>71</v>
      </c>
      <c r="C66" s="6">
        <f>SUM(C67:C71)</f>
        <v>235000</v>
      </c>
      <c r="D66" s="6">
        <f t="shared" ref="D66:J66" si="14">SUM(D67:D71)</f>
        <v>0</v>
      </c>
      <c r="E66" s="6">
        <f t="shared" si="14"/>
        <v>0</v>
      </c>
      <c r="F66" s="6">
        <f t="shared" si="14"/>
        <v>0</v>
      </c>
      <c r="G66" s="6">
        <f t="shared" si="14"/>
        <v>235000</v>
      </c>
      <c r="H66" s="6">
        <f t="shared" si="14"/>
        <v>0</v>
      </c>
      <c r="I66" s="6">
        <f t="shared" si="14"/>
        <v>0</v>
      </c>
      <c r="J66" s="6">
        <f t="shared" si="14"/>
        <v>0</v>
      </c>
    </row>
    <row r="67" spans="1:12" x14ac:dyDescent="0.35">
      <c r="A67" s="7"/>
      <c r="B67" s="8" t="s">
        <v>10</v>
      </c>
      <c r="C67" s="6">
        <f>SUM(D67:J67)</f>
        <v>0</v>
      </c>
      <c r="D67" s="9">
        <v>0</v>
      </c>
      <c r="E67" s="9">
        <v>0</v>
      </c>
      <c r="F67" s="9">
        <v>0</v>
      </c>
      <c r="G67" s="9">
        <v>0</v>
      </c>
      <c r="H67" s="9">
        <v>0</v>
      </c>
      <c r="I67" s="9">
        <v>0</v>
      </c>
      <c r="J67" s="9">
        <v>0</v>
      </c>
    </row>
    <row r="68" spans="1:12" x14ac:dyDescent="0.35">
      <c r="A68" s="7"/>
      <c r="B68" s="8" t="s">
        <v>14</v>
      </c>
      <c r="C68" s="6">
        <f t="shared" ref="C68:C71" si="15">SUM(D68:J68)</f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</row>
    <row r="69" spans="1:12" x14ac:dyDescent="0.35">
      <c r="A69" s="7"/>
      <c r="B69" s="8" t="s">
        <v>11</v>
      </c>
      <c r="C69" s="6">
        <f t="shared" si="15"/>
        <v>220000</v>
      </c>
      <c r="D69" s="9">
        <v>0</v>
      </c>
      <c r="E69" s="9">
        <v>0</v>
      </c>
      <c r="F69" s="9">
        <v>0</v>
      </c>
      <c r="G69" s="9">
        <v>220000</v>
      </c>
      <c r="H69" s="9">
        <v>0</v>
      </c>
      <c r="I69" s="9">
        <v>0</v>
      </c>
      <c r="J69" s="9">
        <v>0</v>
      </c>
    </row>
    <row r="70" spans="1:12" x14ac:dyDescent="0.35">
      <c r="A70" s="7"/>
      <c r="B70" s="8" t="s">
        <v>12</v>
      </c>
      <c r="C70" s="6">
        <f t="shared" si="15"/>
        <v>15000</v>
      </c>
      <c r="D70" s="9">
        <v>0</v>
      </c>
      <c r="E70" s="9">
        <v>0</v>
      </c>
      <c r="F70" s="9">
        <v>0</v>
      </c>
      <c r="G70" s="9">
        <v>15000</v>
      </c>
      <c r="H70" s="9">
        <v>0</v>
      </c>
      <c r="I70" s="9">
        <v>0</v>
      </c>
      <c r="J70" s="9">
        <v>0</v>
      </c>
    </row>
    <row r="71" spans="1:12" x14ac:dyDescent="0.35">
      <c r="A71" s="7"/>
      <c r="B71" s="8" t="s">
        <v>13</v>
      </c>
      <c r="C71" s="6">
        <f t="shared" si="15"/>
        <v>0</v>
      </c>
      <c r="D71" s="9">
        <v>0</v>
      </c>
      <c r="E71" s="9">
        <v>0</v>
      </c>
      <c r="F71" s="9">
        <v>0</v>
      </c>
      <c r="G71" s="9">
        <v>0</v>
      </c>
      <c r="H71" s="9">
        <v>0</v>
      </c>
      <c r="I71" s="9">
        <v>0</v>
      </c>
      <c r="J71" s="9">
        <v>0</v>
      </c>
    </row>
    <row r="72" spans="1:12" x14ac:dyDescent="0.35">
      <c r="A72" s="10" t="s">
        <v>26</v>
      </c>
      <c r="B72" s="28" t="s">
        <v>47</v>
      </c>
      <c r="C72" s="12">
        <f>C73+C79+C85+C91+C97+C103</f>
        <v>739693.42999999993</v>
      </c>
      <c r="D72" s="12">
        <f>D73+D79+D85+D91+D97</f>
        <v>0</v>
      </c>
      <c r="E72" s="12">
        <f>E73+E79+E85+E91+E97+E103</f>
        <v>153944.81</v>
      </c>
      <c r="F72" s="12">
        <f>F73+F79+F85+F91+F97</f>
        <v>0</v>
      </c>
      <c r="G72" s="12">
        <f>G73+G79+G85+G91+G97</f>
        <v>13173.62</v>
      </c>
      <c r="H72" s="12">
        <f>H73+H79+H85+H91+H97+H103</f>
        <v>433910</v>
      </c>
      <c r="I72" s="12">
        <f>I73+I79+I85+I91+I97+I103</f>
        <v>138665</v>
      </c>
      <c r="J72" s="12">
        <f>J73+J79+J85+J91+J97</f>
        <v>0</v>
      </c>
    </row>
    <row r="73" spans="1:12" x14ac:dyDescent="0.35">
      <c r="A73" s="4" t="s">
        <v>27</v>
      </c>
      <c r="B73" s="5" t="s">
        <v>77</v>
      </c>
      <c r="C73" s="6">
        <f>SUM(C74:C78)</f>
        <v>153846.43</v>
      </c>
      <c r="D73" s="6">
        <f t="shared" ref="D73:J73" si="16">SUM(D74:D78)</f>
        <v>0</v>
      </c>
      <c r="E73" s="6">
        <f t="shared" si="16"/>
        <v>140672.81</v>
      </c>
      <c r="F73" s="6">
        <f t="shared" si="16"/>
        <v>0</v>
      </c>
      <c r="G73" s="6">
        <f t="shared" si="16"/>
        <v>13173.62</v>
      </c>
      <c r="H73" s="6">
        <f t="shared" si="16"/>
        <v>0</v>
      </c>
      <c r="I73" s="6">
        <f t="shared" si="16"/>
        <v>0</v>
      </c>
      <c r="J73" s="6">
        <f t="shared" si="16"/>
        <v>0</v>
      </c>
    </row>
    <row r="74" spans="1:12" x14ac:dyDescent="0.35">
      <c r="A74" s="7"/>
      <c r="B74" s="8" t="s">
        <v>10</v>
      </c>
      <c r="C74" s="6">
        <f>SUM(D74:J74)</f>
        <v>0</v>
      </c>
      <c r="D74" s="9">
        <v>0</v>
      </c>
      <c r="E74" s="9">
        <v>0</v>
      </c>
      <c r="F74" s="9">
        <v>0</v>
      </c>
      <c r="G74" s="9">
        <v>0</v>
      </c>
      <c r="H74" s="9">
        <v>0</v>
      </c>
      <c r="I74" s="9">
        <v>0</v>
      </c>
      <c r="J74" s="9">
        <v>0</v>
      </c>
    </row>
    <row r="75" spans="1:12" x14ac:dyDescent="0.35">
      <c r="A75" s="7"/>
      <c r="B75" s="8" t="s">
        <v>14</v>
      </c>
      <c r="C75" s="6">
        <f t="shared" ref="C75:C78" si="17">SUM(D75:J75)</f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</row>
    <row r="76" spans="1:12" x14ac:dyDescent="0.35">
      <c r="A76" s="7"/>
      <c r="B76" s="8" t="s">
        <v>11</v>
      </c>
      <c r="C76" s="6">
        <f t="shared" si="17"/>
        <v>140672.81</v>
      </c>
      <c r="D76" s="9">
        <v>0</v>
      </c>
      <c r="E76" s="9">
        <v>140672.81</v>
      </c>
      <c r="F76" s="9">
        <v>0</v>
      </c>
      <c r="G76" s="9">
        <v>0</v>
      </c>
      <c r="H76" s="9">
        <v>0</v>
      </c>
      <c r="I76" s="9">
        <v>0</v>
      </c>
      <c r="J76" s="9">
        <v>0</v>
      </c>
    </row>
    <row r="77" spans="1:12" x14ac:dyDescent="0.35">
      <c r="A77" s="7"/>
      <c r="B77" s="8" t="s">
        <v>12</v>
      </c>
      <c r="C77" s="6">
        <f t="shared" si="17"/>
        <v>13173.62</v>
      </c>
      <c r="D77" s="9">
        <v>0</v>
      </c>
      <c r="E77" s="9">
        <v>0</v>
      </c>
      <c r="F77" s="9">
        <v>0</v>
      </c>
      <c r="G77" s="9">
        <v>13173.62</v>
      </c>
      <c r="H77" s="9">
        <v>0</v>
      </c>
      <c r="I77" s="9">
        <v>0</v>
      </c>
      <c r="J77" s="9">
        <v>0</v>
      </c>
    </row>
    <row r="78" spans="1:12" ht="15" customHeight="1" x14ac:dyDescent="0.35">
      <c r="A78" s="7"/>
      <c r="B78" s="8" t="s">
        <v>13</v>
      </c>
      <c r="C78" s="6">
        <f t="shared" si="17"/>
        <v>0</v>
      </c>
      <c r="D78" s="9">
        <v>0</v>
      </c>
      <c r="E78" s="9">
        <v>0</v>
      </c>
      <c r="F78" s="9">
        <v>0</v>
      </c>
      <c r="G78" s="9">
        <v>0</v>
      </c>
      <c r="H78" s="9">
        <v>0</v>
      </c>
      <c r="I78" s="9">
        <v>0</v>
      </c>
      <c r="J78" s="9">
        <v>0</v>
      </c>
    </row>
    <row r="79" spans="1:12" ht="15" customHeight="1" x14ac:dyDescent="0.35">
      <c r="A79" s="4" t="s">
        <v>28</v>
      </c>
      <c r="B79" s="4" t="s">
        <v>78</v>
      </c>
      <c r="C79" s="16">
        <f>SUM(C80:C84)</f>
        <v>59000</v>
      </c>
      <c r="D79" s="16">
        <f t="shared" ref="D79:J79" si="18">SUM(D80:D84)</f>
        <v>0</v>
      </c>
      <c r="E79" s="16">
        <f t="shared" si="18"/>
        <v>0</v>
      </c>
      <c r="F79" s="16">
        <f t="shared" si="18"/>
        <v>0</v>
      </c>
      <c r="G79" s="16">
        <f t="shared" si="18"/>
        <v>0</v>
      </c>
      <c r="H79" s="16">
        <f t="shared" si="18"/>
        <v>0</v>
      </c>
      <c r="I79" s="16">
        <f t="shared" si="18"/>
        <v>59000</v>
      </c>
      <c r="J79" s="16">
        <f t="shared" si="18"/>
        <v>0</v>
      </c>
      <c r="L79" s="22"/>
    </row>
    <row r="80" spans="1:12" ht="15" customHeight="1" x14ac:dyDescent="0.35">
      <c r="A80" s="7"/>
      <c r="B80" s="7" t="s">
        <v>10</v>
      </c>
      <c r="C80" s="16">
        <f>SUM(D80:J80)</f>
        <v>0</v>
      </c>
      <c r="D80" s="17">
        <v>0</v>
      </c>
      <c r="E80" s="17">
        <v>0</v>
      </c>
      <c r="F80" s="17">
        <v>0</v>
      </c>
      <c r="G80" s="17">
        <v>0</v>
      </c>
      <c r="H80" s="17">
        <v>0</v>
      </c>
      <c r="I80" s="17">
        <v>0</v>
      </c>
      <c r="J80" s="17">
        <v>0</v>
      </c>
    </row>
    <row r="81" spans="1:16" ht="15" customHeight="1" x14ac:dyDescent="0.35">
      <c r="A81" s="7"/>
      <c r="B81" s="7" t="s">
        <v>14</v>
      </c>
      <c r="C81" s="16">
        <f t="shared" ref="C81:C84" si="19">SUM(D81:J81)</f>
        <v>0</v>
      </c>
      <c r="D81" s="17">
        <v>0</v>
      </c>
      <c r="E81" s="17">
        <v>0</v>
      </c>
      <c r="F81" s="17">
        <v>0</v>
      </c>
      <c r="G81" s="17">
        <v>0</v>
      </c>
      <c r="H81" s="17">
        <v>0</v>
      </c>
      <c r="I81" s="17">
        <v>0</v>
      </c>
      <c r="J81" s="17">
        <v>0</v>
      </c>
    </row>
    <row r="82" spans="1:16" ht="15" customHeight="1" x14ac:dyDescent="0.35">
      <c r="A82" s="7"/>
      <c r="B82" s="7" t="s">
        <v>11</v>
      </c>
      <c r="C82" s="16">
        <f t="shared" si="19"/>
        <v>59000</v>
      </c>
      <c r="D82" s="17">
        <v>0</v>
      </c>
      <c r="E82" s="17">
        <v>0</v>
      </c>
      <c r="F82" s="17">
        <v>0</v>
      </c>
      <c r="G82" s="17">
        <v>0</v>
      </c>
      <c r="H82" s="17">
        <v>0</v>
      </c>
      <c r="I82" s="17">
        <v>59000</v>
      </c>
      <c r="J82" s="17">
        <v>0</v>
      </c>
    </row>
    <row r="83" spans="1:16" ht="15" customHeight="1" x14ac:dyDescent="0.35">
      <c r="A83" s="7"/>
      <c r="B83" s="7" t="s">
        <v>12</v>
      </c>
      <c r="C83" s="16">
        <f t="shared" si="19"/>
        <v>0</v>
      </c>
      <c r="D83" s="17">
        <v>0</v>
      </c>
      <c r="E83" s="17">
        <v>0</v>
      </c>
      <c r="F83" s="17">
        <v>0</v>
      </c>
      <c r="G83" s="17">
        <v>0</v>
      </c>
      <c r="H83" s="17">
        <v>0</v>
      </c>
      <c r="I83" s="17">
        <v>0</v>
      </c>
      <c r="J83" s="17">
        <v>0</v>
      </c>
    </row>
    <row r="84" spans="1:16" ht="15" customHeight="1" x14ac:dyDescent="0.35">
      <c r="A84" s="7"/>
      <c r="B84" s="7" t="s">
        <v>13</v>
      </c>
      <c r="C84" s="16">
        <f t="shared" si="19"/>
        <v>0</v>
      </c>
      <c r="D84" s="17">
        <v>0</v>
      </c>
      <c r="E84" s="17">
        <v>0</v>
      </c>
      <c r="F84" s="17">
        <v>0</v>
      </c>
      <c r="G84" s="17">
        <v>0</v>
      </c>
      <c r="H84" s="17">
        <v>0</v>
      </c>
      <c r="I84" s="17">
        <v>0</v>
      </c>
      <c r="J84" s="17">
        <v>0</v>
      </c>
      <c r="P84" s="22"/>
    </row>
    <row r="85" spans="1:16" ht="15" customHeight="1" x14ac:dyDescent="0.35">
      <c r="A85" s="4" t="s">
        <v>50</v>
      </c>
      <c r="B85" s="4" t="s">
        <v>64</v>
      </c>
      <c r="C85" s="16">
        <f>SUM(C86:C90)</f>
        <v>33647</v>
      </c>
      <c r="D85" s="16">
        <f t="shared" ref="D85:J85" si="20">SUM(D86:D90)</f>
        <v>0</v>
      </c>
      <c r="E85" s="16">
        <f t="shared" si="20"/>
        <v>0</v>
      </c>
      <c r="F85" s="16">
        <f t="shared" si="20"/>
        <v>0</v>
      </c>
      <c r="G85" s="16">
        <f t="shared" si="20"/>
        <v>0</v>
      </c>
      <c r="H85" s="16">
        <f t="shared" si="20"/>
        <v>0</v>
      </c>
      <c r="I85" s="16">
        <f t="shared" si="20"/>
        <v>33647</v>
      </c>
      <c r="J85" s="16">
        <f t="shared" si="20"/>
        <v>0</v>
      </c>
    </row>
    <row r="86" spans="1:16" ht="15" customHeight="1" x14ac:dyDescent="0.35">
      <c r="A86" s="7"/>
      <c r="B86" s="7" t="s">
        <v>10</v>
      </c>
      <c r="C86" s="16">
        <f>SUM(D86:J86)</f>
        <v>0</v>
      </c>
      <c r="D86" s="17">
        <v>0</v>
      </c>
      <c r="E86" s="17">
        <v>0</v>
      </c>
      <c r="F86" s="17">
        <v>0</v>
      </c>
      <c r="G86" s="17">
        <v>0</v>
      </c>
      <c r="H86" s="17">
        <v>0</v>
      </c>
      <c r="I86" s="17">
        <v>0</v>
      </c>
      <c r="J86" s="17">
        <v>0</v>
      </c>
    </row>
    <row r="87" spans="1:16" ht="15" customHeight="1" x14ac:dyDescent="0.35">
      <c r="A87" s="7"/>
      <c r="B87" s="7" t="s">
        <v>14</v>
      </c>
      <c r="C87" s="16">
        <f t="shared" ref="C87:C89" si="21">SUM(D87:J87)</f>
        <v>0</v>
      </c>
      <c r="D87" s="17">
        <v>0</v>
      </c>
      <c r="E87" s="17">
        <v>0</v>
      </c>
      <c r="F87" s="17">
        <v>0</v>
      </c>
      <c r="G87" s="17">
        <v>0</v>
      </c>
      <c r="H87" s="17">
        <v>0</v>
      </c>
      <c r="I87" s="17">
        <v>0</v>
      </c>
      <c r="J87" s="17">
        <v>0</v>
      </c>
    </row>
    <row r="88" spans="1:16" ht="15" customHeight="1" x14ac:dyDescent="0.35">
      <c r="A88" s="7"/>
      <c r="B88" s="7" t="s">
        <v>11</v>
      </c>
      <c r="C88" s="16">
        <f t="shared" si="21"/>
        <v>33647</v>
      </c>
      <c r="D88" s="17">
        <v>0</v>
      </c>
      <c r="E88" s="17">
        <v>0</v>
      </c>
      <c r="F88" s="17">
        <v>0</v>
      </c>
      <c r="G88" s="17">
        <v>0</v>
      </c>
      <c r="H88" s="17">
        <v>0</v>
      </c>
      <c r="I88" s="17">
        <v>33647</v>
      </c>
      <c r="J88" s="17">
        <v>0</v>
      </c>
      <c r="L88" s="22"/>
    </row>
    <row r="89" spans="1:16" ht="15" customHeight="1" x14ac:dyDescent="0.35">
      <c r="A89" s="7"/>
      <c r="B89" s="7" t="s">
        <v>12</v>
      </c>
      <c r="C89" s="16">
        <f t="shared" si="21"/>
        <v>0</v>
      </c>
      <c r="D89" s="17">
        <v>0</v>
      </c>
      <c r="E89" s="17">
        <v>0</v>
      </c>
      <c r="F89" s="17">
        <v>0</v>
      </c>
      <c r="G89" s="17">
        <v>0</v>
      </c>
      <c r="H89" s="17">
        <v>0</v>
      </c>
      <c r="I89" s="17">
        <v>0</v>
      </c>
      <c r="J89" s="17">
        <v>0</v>
      </c>
      <c r="L89" s="22"/>
    </row>
    <row r="90" spans="1:16" ht="15" customHeight="1" x14ac:dyDescent="0.35">
      <c r="A90" s="7"/>
      <c r="B90" s="7" t="s">
        <v>13</v>
      </c>
      <c r="C90" s="16">
        <f t="shared" ref="C90" si="22">SUM(D90:J90)</f>
        <v>0</v>
      </c>
      <c r="D90" s="17">
        <v>0</v>
      </c>
      <c r="E90" s="17">
        <v>0</v>
      </c>
      <c r="F90" s="17">
        <v>0</v>
      </c>
      <c r="G90" s="17">
        <v>0</v>
      </c>
      <c r="H90" s="17">
        <v>0</v>
      </c>
      <c r="I90" s="17">
        <v>0</v>
      </c>
      <c r="J90" s="17">
        <v>0</v>
      </c>
      <c r="L90" s="22"/>
    </row>
    <row r="91" spans="1:16" ht="27" customHeight="1" x14ac:dyDescent="0.35">
      <c r="A91" s="4" t="s">
        <v>59</v>
      </c>
      <c r="B91" s="29" t="s">
        <v>82</v>
      </c>
      <c r="C91" s="16">
        <f>SUM(C92:C96)</f>
        <v>436810</v>
      </c>
      <c r="D91" s="16">
        <f t="shared" ref="D91:J91" si="23">SUM(D92:D96)</f>
        <v>0</v>
      </c>
      <c r="E91" s="16">
        <f t="shared" si="23"/>
        <v>0</v>
      </c>
      <c r="F91" s="16">
        <f t="shared" si="23"/>
        <v>0</v>
      </c>
      <c r="G91" s="16">
        <f t="shared" si="23"/>
        <v>0</v>
      </c>
      <c r="H91" s="16">
        <f t="shared" si="23"/>
        <v>433910</v>
      </c>
      <c r="I91" s="16">
        <f t="shared" si="23"/>
        <v>2900</v>
      </c>
      <c r="J91" s="16">
        <f t="shared" si="23"/>
        <v>0</v>
      </c>
      <c r="L91" s="22"/>
    </row>
    <row r="92" spans="1:16" ht="15" customHeight="1" x14ac:dyDescent="0.35">
      <c r="A92" s="7"/>
      <c r="B92" s="7" t="s">
        <v>10</v>
      </c>
      <c r="C92" s="16">
        <f>SUM(D92:J92)</f>
        <v>0</v>
      </c>
      <c r="D92" s="17">
        <v>0</v>
      </c>
      <c r="E92" s="17">
        <v>0</v>
      </c>
      <c r="F92" s="17">
        <v>0</v>
      </c>
      <c r="G92" s="17">
        <v>0</v>
      </c>
      <c r="H92" s="17">
        <v>0</v>
      </c>
      <c r="I92" s="17">
        <v>0</v>
      </c>
      <c r="J92" s="17">
        <v>0</v>
      </c>
      <c r="L92" s="22"/>
    </row>
    <row r="93" spans="1:16" ht="15" customHeight="1" x14ac:dyDescent="0.35">
      <c r="A93" s="7"/>
      <c r="B93" s="7" t="s">
        <v>14</v>
      </c>
      <c r="C93" s="16">
        <f t="shared" ref="C93:C96" si="24">SUM(D93:J93)</f>
        <v>0</v>
      </c>
      <c r="D93" s="17">
        <v>0</v>
      </c>
      <c r="E93" s="17">
        <v>0</v>
      </c>
      <c r="F93" s="17">
        <v>0</v>
      </c>
      <c r="G93" s="17">
        <v>0</v>
      </c>
      <c r="H93" s="17">
        <v>0</v>
      </c>
      <c r="I93" s="17">
        <v>0</v>
      </c>
      <c r="J93" s="17">
        <v>0</v>
      </c>
      <c r="L93" s="22"/>
    </row>
    <row r="94" spans="1:16" ht="15" customHeight="1" x14ac:dyDescent="0.35">
      <c r="A94" s="7"/>
      <c r="B94" s="7" t="s">
        <v>11</v>
      </c>
      <c r="C94" s="16">
        <f t="shared" si="24"/>
        <v>436810</v>
      </c>
      <c r="D94" s="17">
        <v>0</v>
      </c>
      <c r="E94" s="17">
        <v>0</v>
      </c>
      <c r="F94" s="17">
        <v>0</v>
      </c>
      <c r="G94" s="17">
        <v>0</v>
      </c>
      <c r="H94" s="17">
        <f>377367.12+56542.88</f>
        <v>433910</v>
      </c>
      <c r="I94" s="17">
        <v>2900</v>
      </c>
      <c r="J94" s="17">
        <v>0</v>
      </c>
      <c r="L94" s="22"/>
    </row>
    <row r="95" spans="1:16" ht="15" customHeight="1" x14ac:dyDescent="0.35">
      <c r="A95" s="7"/>
      <c r="B95" s="7" t="s">
        <v>12</v>
      </c>
      <c r="C95" s="16">
        <f t="shared" si="24"/>
        <v>0</v>
      </c>
      <c r="D95" s="17">
        <v>0</v>
      </c>
      <c r="E95" s="17">
        <v>0</v>
      </c>
      <c r="F95" s="17">
        <v>0</v>
      </c>
      <c r="G95" s="17">
        <v>0</v>
      </c>
      <c r="H95" s="17">
        <v>0</v>
      </c>
      <c r="I95" s="17">
        <v>0</v>
      </c>
      <c r="J95" s="17">
        <v>0</v>
      </c>
      <c r="L95" s="22"/>
    </row>
    <row r="96" spans="1:16" ht="15" customHeight="1" x14ac:dyDescent="0.35">
      <c r="A96" s="7"/>
      <c r="B96" s="7" t="s">
        <v>13</v>
      </c>
      <c r="C96" s="16">
        <f t="shared" si="24"/>
        <v>0</v>
      </c>
      <c r="D96" s="17">
        <v>0</v>
      </c>
      <c r="E96" s="17">
        <v>0</v>
      </c>
      <c r="F96" s="17">
        <v>0</v>
      </c>
      <c r="G96" s="17">
        <v>0</v>
      </c>
      <c r="H96" s="17">
        <v>0</v>
      </c>
      <c r="I96" s="17">
        <v>0</v>
      </c>
      <c r="J96" s="17">
        <v>0</v>
      </c>
      <c r="L96" s="22"/>
    </row>
    <row r="97" spans="1:10" x14ac:dyDescent="0.35">
      <c r="A97" s="4" t="s">
        <v>62</v>
      </c>
      <c r="B97" s="4" t="s">
        <v>61</v>
      </c>
      <c r="C97" s="16">
        <f>SUM(C98:C102)</f>
        <v>32500</v>
      </c>
      <c r="D97" s="16">
        <f t="shared" ref="D97:J97" si="25">SUM(D98:D102)</f>
        <v>0</v>
      </c>
      <c r="E97" s="16">
        <f t="shared" si="25"/>
        <v>0</v>
      </c>
      <c r="F97" s="16">
        <f t="shared" si="25"/>
        <v>0</v>
      </c>
      <c r="G97" s="16">
        <f t="shared" si="25"/>
        <v>0</v>
      </c>
      <c r="H97" s="16">
        <f t="shared" si="25"/>
        <v>0</v>
      </c>
      <c r="I97" s="16">
        <f t="shared" si="25"/>
        <v>32500</v>
      </c>
      <c r="J97" s="16">
        <f t="shared" si="25"/>
        <v>0</v>
      </c>
    </row>
    <row r="98" spans="1:10" x14ac:dyDescent="0.35">
      <c r="A98" s="7"/>
      <c r="B98" s="7" t="s">
        <v>10</v>
      </c>
      <c r="C98" s="16">
        <f>SUM(D98:J98)</f>
        <v>0</v>
      </c>
      <c r="D98" s="17">
        <v>0</v>
      </c>
      <c r="E98" s="17">
        <v>0</v>
      </c>
      <c r="F98" s="17">
        <v>0</v>
      </c>
      <c r="G98" s="17">
        <v>0</v>
      </c>
      <c r="H98" s="17">
        <v>0</v>
      </c>
      <c r="I98" s="17">
        <v>0</v>
      </c>
      <c r="J98" s="17">
        <v>0</v>
      </c>
    </row>
    <row r="99" spans="1:10" x14ac:dyDescent="0.35">
      <c r="A99" s="7"/>
      <c r="B99" s="7" t="s">
        <v>14</v>
      </c>
      <c r="C99" s="16">
        <f t="shared" ref="C99:C102" si="26">SUM(D99:J99)</f>
        <v>0</v>
      </c>
      <c r="D99" s="17">
        <v>0</v>
      </c>
      <c r="E99" s="17">
        <v>0</v>
      </c>
      <c r="F99" s="17">
        <v>0</v>
      </c>
      <c r="G99" s="17">
        <v>0</v>
      </c>
      <c r="H99" s="17">
        <v>0</v>
      </c>
      <c r="I99" s="17">
        <v>0</v>
      </c>
      <c r="J99" s="17">
        <v>0</v>
      </c>
    </row>
    <row r="100" spans="1:10" x14ac:dyDescent="0.35">
      <c r="A100" s="7"/>
      <c r="B100" s="7" t="s">
        <v>11</v>
      </c>
      <c r="C100" s="16">
        <f t="shared" si="26"/>
        <v>32500</v>
      </c>
      <c r="D100" s="17">
        <v>0</v>
      </c>
      <c r="E100" s="17">
        <v>0</v>
      </c>
      <c r="F100" s="17">
        <v>0</v>
      </c>
      <c r="G100" s="17">
        <v>0</v>
      </c>
      <c r="H100" s="17">
        <v>0</v>
      </c>
      <c r="I100" s="17">
        <v>32500</v>
      </c>
      <c r="J100" s="17">
        <v>0</v>
      </c>
    </row>
    <row r="101" spans="1:10" x14ac:dyDescent="0.35">
      <c r="A101" s="7"/>
      <c r="B101" s="7" t="s">
        <v>12</v>
      </c>
      <c r="C101" s="16">
        <f t="shared" si="26"/>
        <v>0</v>
      </c>
      <c r="D101" s="17">
        <v>0</v>
      </c>
      <c r="E101" s="17">
        <v>0</v>
      </c>
      <c r="F101" s="17">
        <v>0</v>
      </c>
      <c r="G101" s="17">
        <v>0</v>
      </c>
      <c r="H101" s="17">
        <v>0</v>
      </c>
      <c r="I101" s="17">
        <v>0</v>
      </c>
      <c r="J101" s="17">
        <v>0</v>
      </c>
    </row>
    <row r="102" spans="1:10" x14ac:dyDescent="0.35">
      <c r="A102" s="7"/>
      <c r="B102" s="7" t="s">
        <v>13</v>
      </c>
      <c r="C102" s="16">
        <f t="shared" si="26"/>
        <v>0</v>
      </c>
      <c r="D102" s="17">
        <v>0</v>
      </c>
      <c r="E102" s="17">
        <v>0</v>
      </c>
      <c r="F102" s="17">
        <v>0</v>
      </c>
      <c r="G102" s="17">
        <v>0</v>
      </c>
      <c r="H102" s="17">
        <v>0</v>
      </c>
      <c r="I102" s="17">
        <v>0</v>
      </c>
      <c r="J102" s="17">
        <v>0</v>
      </c>
    </row>
    <row r="103" spans="1:10" x14ac:dyDescent="0.35">
      <c r="A103" s="4" t="s">
        <v>76</v>
      </c>
      <c r="B103" s="4" t="s">
        <v>83</v>
      </c>
      <c r="C103" s="16">
        <f>SUM(C104:C108)</f>
        <v>23890</v>
      </c>
      <c r="D103" s="16">
        <f t="shared" ref="D103:J103" si="27">SUM(D104:D108)</f>
        <v>0</v>
      </c>
      <c r="E103" s="16">
        <f t="shared" si="27"/>
        <v>13272</v>
      </c>
      <c r="F103" s="16">
        <f t="shared" si="27"/>
        <v>0</v>
      </c>
      <c r="G103" s="16">
        <f t="shared" si="27"/>
        <v>0</v>
      </c>
      <c r="H103" s="16">
        <f t="shared" si="27"/>
        <v>0</v>
      </c>
      <c r="I103" s="16">
        <f t="shared" si="27"/>
        <v>10618</v>
      </c>
      <c r="J103" s="16">
        <f t="shared" si="27"/>
        <v>0</v>
      </c>
    </row>
    <row r="104" spans="1:10" x14ac:dyDescent="0.35">
      <c r="A104" s="7"/>
      <c r="B104" s="7" t="s">
        <v>10</v>
      </c>
      <c r="C104" s="16">
        <f>SUM(D104:J104)</f>
        <v>0</v>
      </c>
      <c r="D104" s="17">
        <v>0</v>
      </c>
      <c r="E104" s="17">
        <v>0</v>
      </c>
      <c r="F104" s="17">
        <v>0</v>
      </c>
      <c r="G104" s="17">
        <v>0</v>
      </c>
      <c r="H104" s="17">
        <v>0</v>
      </c>
      <c r="I104" s="17">
        <v>0</v>
      </c>
      <c r="J104" s="17">
        <v>0</v>
      </c>
    </row>
    <row r="105" spans="1:10" x14ac:dyDescent="0.35">
      <c r="A105" s="7"/>
      <c r="B105" s="7" t="s">
        <v>14</v>
      </c>
      <c r="C105" s="16">
        <f t="shared" ref="C105:C108" si="28">SUM(D105:J105)</f>
        <v>0</v>
      </c>
      <c r="D105" s="17">
        <v>0</v>
      </c>
      <c r="E105" s="17">
        <v>0</v>
      </c>
      <c r="F105" s="17">
        <v>0</v>
      </c>
      <c r="G105" s="17">
        <v>0</v>
      </c>
      <c r="H105" s="17">
        <v>0</v>
      </c>
      <c r="I105" s="17">
        <v>0</v>
      </c>
      <c r="J105" s="17">
        <v>0</v>
      </c>
    </row>
    <row r="106" spans="1:10" x14ac:dyDescent="0.35">
      <c r="A106" s="7"/>
      <c r="B106" s="7" t="s">
        <v>11</v>
      </c>
      <c r="C106" s="16">
        <f t="shared" si="28"/>
        <v>23890</v>
      </c>
      <c r="D106" s="17">
        <v>0</v>
      </c>
      <c r="E106" s="17">
        <v>13272</v>
      </c>
      <c r="F106" s="17">
        <v>0</v>
      </c>
      <c r="G106" s="17">
        <v>0</v>
      </c>
      <c r="H106" s="17">
        <v>0</v>
      </c>
      <c r="I106" s="17">
        <v>10618</v>
      </c>
      <c r="J106" s="17">
        <v>0</v>
      </c>
    </row>
    <row r="107" spans="1:10" x14ac:dyDescent="0.35">
      <c r="A107" s="7"/>
      <c r="B107" s="7" t="s">
        <v>12</v>
      </c>
      <c r="C107" s="16">
        <f t="shared" si="28"/>
        <v>0</v>
      </c>
      <c r="D107" s="17">
        <v>0</v>
      </c>
      <c r="E107" s="17">
        <v>0</v>
      </c>
      <c r="F107" s="17">
        <v>0</v>
      </c>
      <c r="G107" s="17">
        <v>0</v>
      </c>
      <c r="H107" s="17">
        <v>0</v>
      </c>
      <c r="I107" s="17">
        <v>0</v>
      </c>
      <c r="J107" s="17">
        <v>0</v>
      </c>
    </row>
    <row r="108" spans="1:10" x14ac:dyDescent="0.35">
      <c r="A108" s="7"/>
      <c r="B108" s="7" t="s">
        <v>13</v>
      </c>
      <c r="C108" s="16">
        <f t="shared" si="28"/>
        <v>0</v>
      </c>
      <c r="D108" s="17">
        <v>0</v>
      </c>
      <c r="E108" s="17">
        <v>0</v>
      </c>
      <c r="F108" s="17">
        <v>0</v>
      </c>
      <c r="G108" s="17">
        <v>0</v>
      </c>
      <c r="H108" s="17">
        <v>0</v>
      </c>
      <c r="I108" s="17">
        <v>0</v>
      </c>
      <c r="J108" s="17">
        <v>0</v>
      </c>
    </row>
    <row r="109" spans="1:10" x14ac:dyDescent="0.35">
      <c r="A109" s="10" t="s">
        <v>40</v>
      </c>
      <c r="B109" s="11" t="s">
        <v>65</v>
      </c>
      <c r="C109" s="12">
        <f>SUM(C116,C122,C110)</f>
        <v>388513</v>
      </c>
      <c r="D109" s="12">
        <f>D116</f>
        <v>0</v>
      </c>
      <c r="E109" s="12">
        <f>E116</f>
        <v>0</v>
      </c>
      <c r="F109" s="12">
        <f>F116</f>
        <v>0</v>
      </c>
      <c r="G109" s="12">
        <f>SUM(G110,G116,G122)</f>
        <v>30000</v>
      </c>
      <c r="H109" s="12">
        <f>SUM(H110,H116,H122)</f>
        <v>150000</v>
      </c>
      <c r="I109" s="12">
        <f>SUM(I110,I116,I122)</f>
        <v>208513</v>
      </c>
      <c r="J109" s="12">
        <f>SUM(J116,J122)</f>
        <v>0</v>
      </c>
    </row>
    <row r="110" spans="1:10" x14ac:dyDescent="0.35">
      <c r="A110" s="4" t="s">
        <v>41</v>
      </c>
      <c r="B110" s="5" t="s">
        <v>79</v>
      </c>
      <c r="C110" s="6">
        <f>SUM(C111:C115)</f>
        <v>170000</v>
      </c>
      <c r="D110" s="6">
        <f>SUM(D111:D115)</f>
        <v>0</v>
      </c>
      <c r="E110" s="6">
        <f t="shared" ref="E110:H110" si="29">SUM(E111:E115)</f>
        <v>0</v>
      </c>
      <c r="F110" s="6">
        <f t="shared" si="29"/>
        <v>0</v>
      </c>
      <c r="G110" s="6">
        <f t="shared" si="29"/>
        <v>20000</v>
      </c>
      <c r="H110" s="6">
        <f t="shared" si="29"/>
        <v>150000</v>
      </c>
      <c r="I110" s="6">
        <f>SUM(I111:I115)</f>
        <v>0</v>
      </c>
      <c r="J110" s="6">
        <f t="shared" ref="J110" si="30">SUM(J111:J115)</f>
        <v>0</v>
      </c>
    </row>
    <row r="111" spans="1:10" x14ac:dyDescent="0.35">
      <c r="A111" s="7"/>
      <c r="B111" s="8" t="s">
        <v>10</v>
      </c>
      <c r="C111" s="6">
        <f>SUM(D111:J111)</f>
        <v>0</v>
      </c>
      <c r="D111" s="9">
        <v>0</v>
      </c>
      <c r="E111" s="9">
        <v>0</v>
      </c>
      <c r="F111" s="9">
        <v>0</v>
      </c>
      <c r="G111" s="9">
        <v>0</v>
      </c>
      <c r="H111" s="9">
        <v>0</v>
      </c>
      <c r="I111" s="9">
        <v>0</v>
      </c>
      <c r="J111" s="9">
        <v>0</v>
      </c>
    </row>
    <row r="112" spans="1:10" x14ac:dyDescent="0.35">
      <c r="A112" s="7"/>
      <c r="B112" s="8" t="s">
        <v>14</v>
      </c>
      <c r="C112" s="6">
        <f t="shared" ref="C112:C115" si="31">SUM(D112:J112)</f>
        <v>0</v>
      </c>
      <c r="D112" s="9">
        <v>0</v>
      </c>
      <c r="E112" s="9">
        <v>0</v>
      </c>
      <c r="F112" s="9">
        <v>0</v>
      </c>
      <c r="G112" s="9">
        <v>0</v>
      </c>
      <c r="H112" s="9">
        <v>0</v>
      </c>
      <c r="I112" s="9">
        <v>0</v>
      </c>
      <c r="J112" s="9">
        <v>0</v>
      </c>
    </row>
    <row r="113" spans="1:10" x14ac:dyDescent="0.35">
      <c r="A113" s="7"/>
      <c r="B113" s="8" t="s">
        <v>11</v>
      </c>
      <c r="C113" s="6">
        <f t="shared" si="31"/>
        <v>170000</v>
      </c>
      <c r="D113" s="9">
        <v>0</v>
      </c>
      <c r="E113" s="9">
        <v>0</v>
      </c>
      <c r="F113" s="9">
        <v>0</v>
      </c>
      <c r="G113" s="9">
        <v>20000</v>
      </c>
      <c r="H113" s="9">
        <v>150000</v>
      </c>
      <c r="I113" s="9">
        <v>0</v>
      </c>
      <c r="J113" s="9">
        <v>0</v>
      </c>
    </row>
    <row r="114" spans="1:10" x14ac:dyDescent="0.35">
      <c r="A114" s="7"/>
      <c r="B114" s="8" t="s">
        <v>12</v>
      </c>
      <c r="C114" s="6">
        <f t="shared" si="31"/>
        <v>0</v>
      </c>
      <c r="D114" s="9">
        <v>0</v>
      </c>
      <c r="E114" s="9">
        <v>0</v>
      </c>
      <c r="F114" s="9">
        <v>0</v>
      </c>
      <c r="G114" s="9">
        <v>0</v>
      </c>
      <c r="H114" s="9">
        <v>0</v>
      </c>
      <c r="I114" s="9">
        <v>0</v>
      </c>
      <c r="J114" s="9">
        <v>0</v>
      </c>
    </row>
    <row r="115" spans="1:10" x14ac:dyDescent="0.35">
      <c r="A115" s="7"/>
      <c r="B115" s="8" t="s">
        <v>13</v>
      </c>
      <c r="C115" s="6">
        <f t="shared" si="31"/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</row>
    <row r="116" spans="1:10" x14ac:dyDescent="0.35">
      <c r="A116" s="4" t="s">
        <v>74</v>
      </c>
      <c r="B116" s="5" t="s">
        <v>72</v>
      </c>
      <c r="C116" s="6">
        <f>SUM(C117:C121)</f>
        <v>213513</v>
      </c>
      <c r="D116" s="6">
        <f t="shared" ref="D116:J116" si="32">SUM(D117:D121)</f>
        <v>0</v>
      </c>
      <c r="E116" s="6">
        <f t="shared" si="32"/>
        <v>0</v>
      </c>
      <c r="F116" s="6">
        <f t="shared" si="32"/>
        <v>0</v>
      </c>
      <c r="G116" s="6">
        <f t="shared" si="32"/>
        <v>5000</v>
      </c>
      <c r="H116" s="6">
        <f t="shared" si="32"/>
        <v>0</v>
      </c>
      <c r="I116" s="6">
        <f>SUM(I117:I121)</f>
        <v>208513</v>
      </c>
      <c r="J116" s="6">
        <f t="shared" si="32"/>
        <v>0</v>
      </c>
    </row>
    <row r="117" spans="1:10" x14ac:dyDescent="0.35">
      <c r="A117" s="7"/>
      <c r="B117" s="8" t="s">
        <v>10</v>
      </c>
      <c r="C117" s="6">
        <f>SUM(D117:J117)</f>
        <v>0</v>
      </c>
      <c r="D117" s="9">
        <v>0</v>
      </c>
      <c r="E117" s="9">
        <v>0</v>
      </c>
      <c r="F117" s="9">
        <v>0</v>
      </c>
      <c r="G117" s="9">
        <v>0</v>
      </c>
      <c r="H117" s="9">
        <v>0</v>
      </c>
      <c r="I117" s="9">
        <v>0</v>
      </c>
      <c r="J117" s="9">
        <v>0</v>
      </c>
    </row>
    <row r="118" spans="1:10" x14ac:dyDescent="0.35">
      <c r="A118" s="7"/>
      <c r="B118" s="8" t="s">
        <v>14</v>
      </c>
      <c r="C118" s="6">
        <f t="shared" ref="C118:C121" si="33">SUM(D118:J118)</f>
        <v>0</v>
      </c>
      <c r="D118" s="9">
        <v>0</v>
      </c>
      <c r="E118" s="9">
        <v>0</v>
      </c>
      <c r="F118" s="9">
        <v>0</v>
      </c>
      <c r="G118" s="9">
        <v>0</v>
      </c>
      <c r="H118" s="9">
        <v>0</v>
      </c>
      <c r="I118" s="9">
        <v>0</v>
      </c>
      <c r="J118" s="9">
        <v>0</v>
      </c>
    </row>
    <row r="119" spans="1:10" x14ac:dyDescent="0.35">
      <c r="A119" s="7"/>
      <c r="B119" s="8" t="s">
        <v>11</v>
      </c>
      <c r="C119" s="6">
        <f t="shared" si="33"/>
        <v>213513</v>
      </c>
      <c r="D119" s="9">
        <v>0</v>
      </c>
      <c r="E119" s="9">
        <v>0</v>
      </c>
      <c r="F119" s="9">
        <v>0</v>
      </c>
      <c r="G119" s="9">
        <v>5000</v>
      </c>
      <c r="H119" s="9">
        <v>0</v>
      </c>
      <c r="I119" s="9">
        <f>23513+180000+5000</f>
        <v>208513</v>
      </c>
      <c r="J119" s="9">
        <v>0</v>
      </c>
    </row>
    <row r="120" spans="1:10" x14ac:dyDescent="0.35">
      <c r="A120" s="7"/>
      <c r="B120" s="8" t="s">
        <v>12</v>
      </c>
      <c r="C120" s="6">
        <f t="shared" si="33"/>
        <v>0</v>
      </c>
      <c r="D120" s="9">
        <v>0</v>
      </c>
      <c r="E120" s="9">
        <v>0</v>
      </c>
      <c r="F120" s="9">
        <v>0</v>
      </c>
      <c r="G120" s="9">
        <v>0</v>
      </c>
      <c r="H120" s="9">
        <v>0</v>
      </c>
      <c r="I120" s="9">
        <v>0</v>
      </c>
      <c r="J120" s="9">
        <v>0</v>
      </c>
    </row>
    <row r="121" spans="1:10" x14ac:dyDescent="0.35">
      <c r="A121" s="7"/>
      <c r="B121" s="8" t="s">
        <v>13</v>
      </c>
      <c r="C121" s="6">
        <f t="shared" si="33"/>
        <v>0</v>
      </c>
      <c r="D121" s="9">
        <v>0</v>
      </c>
      <c r="E121" s="9">
        <v>0</v>
      </c>
      <c r="F121" s="9">
        <v>0</v>
      </c>
      <c r="G121" s="9">
        <v>0</v>
      </c>
      <c r="H121" s="9">
        <v>0</v>
      </c>
      <c r="I121" s="9">
        <v>0</v>
      </c>
      <c r="J121" s="9">
        <v>0</v>
      </c>
    </row>
    <row r="122" spans="1:10" x14ac:dyDescent="0.35">
      <c r="A122" s="4" t="s">
        <v>75</v>
      </c>
      <c r="B122" s="5" t="s">
        <v>73</v>
      </c>
      <c r="C122" s="6">
        <f>SUM(C123:C127)</f>
        <v>5000</v>
      </c>
      <c r="D122" s="6">
        <f t="shared" ref="D122:F122" si="34">SUM(D123:D127)</f>
        <v>0</v>
      </c>
      <c r="E122" s="6">
        <f t="shared" si="34"/>
        <v>0</v>
      </c>
      <c r="F122" s="6">
        <f t="shared" si="34"/>
        <v>0</v>
      </c>
      <c r="G122" s="6">
        <f>SUM(G123:G127)</f>
        <v>5000</v>
      </c>
      <c r="H122" s="6">
        <f>SUM(H123:H127)</f>
        <v>0</v>
      </c>
      <c r="I122" s="6">
        <f>SUM(I123:I127)</f>
        <v>0</v>
      </c>
      <c r="J122" s="6">
        <f>SUM(J134:J138)</f>
        <v>0</v>
      </c>
    </row>
    <row r="123" spans="1:10" x14ac:dyDescent="0.35">
      <c r="A123" s="7"/>
      <c r="B123" s="8" t="s">
        <v>10</v>
      </c>
      <c r="C123" s="6">
        <f>SUM(D123:J123)</f>
        <v>0</v>
      </c>
      <c r="D123" s="9">
        <v>0</v>
      </c>
      <c r="E123" s="9">
        <v>0</v>
      </c>
      <c r="F123" s="9">
        <v>0</v>
      </c>
      <c r="G123" s="9">
        <v>0</v>
      </c>
      <c r="H123" s="9">
        <v>0</v>
      </c>
      <c r="I123" s="9">
        <v>0</v>
      </c>
      <c r="J123" s="9">
        <v>0</v>
      </c>
    </row>
    <row r="124" spans="1:10" x14ac:dyDescent="0.35">
      <c r="A124" s="7"/>
      <c r="B124" s="8" t="s">
        <v>14</v>
      </c>
      <c r="C124" s="6">
        <f>SUM(D124:J124)</f>
        <v>0</v>
      </c>
      <c r="D124" s="9">
        <v>0</v>
      </c>
      <c r="E124" s="9">
        <v>0</v>
      </c>
      <c r="F124" s="9">
        <v>0</v>
      </c>
      <c r="G124" s="9">
        <v>0</v>
      </c>
      <c r="H124" s="9">
        <v>0</v>
      </c>
      <c r="I124" s="9">
        <v>0</v>
      </c>
      <c r="J124" s="9">
        <v>0</v>
      </c>
    </row>
    <row r="125" spans="1:10" x14ac:dyDescent="0.35">
      <c r="A125" s="7"/>
      <c r="B125" s="8" t="s">
        <v>11</v>
      </c>
      <c r="C125" s="6">
        <f>SUM(D125:J125)</f>
        <v>5000</v>
      </c>
      <c r="D125" s="9">
        <v>0</v>
      </c>
      <c r="E125" s="9">
        <v>0</v>
      </c>
      <c r="F125" s="9">
        <v>0</v>
      </c>
      <c r="G125" s="9">
        <v>5000</v>
      </c>
      <c r="H125" s="9">
        <v>0</v>
      </c>
      <c r="I125" s="9">
        <v>0</v>
      </c>
      <c r="J125" s="9">
        <v>0</v>
      </c>
    </row>
    <row r="126" spans="1:10" x14ac:dyDescent="0.35">
      <c r="A126" s="7"/>
      <c r="B126" s="8" t="s">
        <v>12</v>
      </c>
      <c r="C126" s="6">
        <f t="shared" ref="C126:C127" si="35">SUM(D126:J126)</f>
        <v>0</v>
      </c>
      <c r="D126" s="9">
        <v>0</v>
      </c>
      <c r="E126" s="9">
        <v>0</v>
      </c>
      <c r="F126" s="9">
        <v>0</v>
      </c>
      <c r="G126" s="9">
        <v>0</v>
      </c>
      <c r="H126" s="9">
        <v>0</v>
      </c>
      <c r="I126" s="9">
        <v>0</v>
      </c>
      <c r="J126" s="9">
        <v>0</v>
      </c>
    </row>
    <row r="127" spans="1:10" x14ac:dyDescent="0.35">
      <c r="A127" s="7"/>
      <c r="B127" s="8" t="s">
        <v>13</v>
      </c>
      <c r="C127" s="6">
        <f t="shared" si="35"/>
        <v>0</v>
      </c>
      <c r="D127" s="9">
        <v>0</v>
      </c>
      <c r="E127" s="9">
        <v>0</v>
      </c>
      <c r="F127" s="9">
        <v>0</v>
      </c>
      <c r="G127" s="9">
        <v>0</v>
      </c>
      <c r="H127" s="9">
        <v>0</v>
      </c>
      <c r="I127" s="9">
        <v>0</v>
      </c>
      <c r="J127" s="9">
        <v>0</v>
      </c>
    </row>
    <row r="128" spans="1:10" x14ac:dyDescent="0.35">
      <c r="A128" s="10" t="s">
        <v>51</v>
      </c>
      <c r="B128" s="11" t="s">
        <v>44</v>
      </c>
      <c r="C128" s="12">
        <f>C129</f>
        <v>40000</v>
      </c>
      <c r="D128" s="12">
        <f t="shared" ref="D128:J128" si="36">D129</f>
        <v>0</v>
      </c>
      <c r="E128" s="12">
        <f t="shared" si="36"/>
        <v>0</v>
      </c>
      <c r="F128" s="12">
        <f t="shared" si="36"/>
        <v>0</v>
      </c>
      <c r="G128" s="12">
        <f t="shared" si="36"/>
        <v>40000</v>
      </c>
      <c r="H128" s="12">
        <f t="shared" si="36"/>
        <v>0</v>
      </c>
      <c r="I128" s="12">
        <f t="shared" si="36"/>
        <v>0</v>
      </c>
      <c r="J128" s="12">
        <f t="shared" si="36"/>
        <v>0</v>
      </c>
    </row>
    <row r="129" spans="1:10" x14ac:dyDescent="0.35">
      <c r="A129" s="4" t="s">
        <v>53</v>
      </c>
      <c r="B129" s="5" t="s">
        <v>45</v>
      </c>
      <c r="C129" s="6">
        <f>SUM(C130:C134)</f>
        <v>40000</v>
      </c>
      <c r="D129" s="6">
        <f t="shared" ref="D129:J129" si="37">SUM(D130:D134)</f>
        <v>0</v>
      </c>
      <c r="E129" s="6">
        <f t="shared" si="37"/>
        <v>0</v>
      </c>
      <c r="F129" s="6">
        <f t="shared" si="37"/>
        <v>0</v>
      </c>
      <c r="G129" s="6">
        <f t="shared" si="37"/>
        <v>40000</v>
      </c>
      <c r="H129" s="6">
        <f t="shared" si="37"/>
        <v>0</v>
      </c>
      <c r="I129" s="6">
        <f t="shared" si="37"/>
        <v>0</v>
      </c>
      <c r="J129" s="6">
        <f t="shared" si="37"/>
        <v>0</v>
      </c>
    </row>
    <row r="130" spans="1:10" x14ac:dyDescent="0.35">
      <c r="A130" s="7"/>
      <c r="B130" s="8" t="s">
        <v>10</v>
      </c>
      <c r="C130" s="6">
        <f>SUM(D130:J130)</f>
        <v>0</v>
      </c>
      <c r="D130" s="9">
        <v>0</v>
      </c>
      <c r="E130" s="9">
        <v>0</v>
      </c>
      <c r="F130" s="9">
        <v>0</v>
      </c>
      <c r="G130" s="9">
        <v>0</v>
      </c>
      <c r="H130" s="9">
        <v>0</v>
      </c>
      <c r="I130" s="9">
        <v>0</v>
      </c>
      <c r="J130" s="9">
        <v>0</v>
      </c>
    </row>
    <row r="131" spans="1:10" x14ac:dyDescent="0.35">
      <c r="A131" s="7"/>
      <c r="B131" s="8" t="s">
        <v>14</v>
      </c>
      <c r="C131" s="6">
        <f t="shared" ref="C131:C134" si="38">SUM(D131:J131)</f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</row>
    <row r="132" spans="1:10" x14ac:dyDescent="0.35">
      <c r="A132" s="7"/>
      <c r="B132" s="8" t="s">
        <v>11</v>
      </c>
      <c r="C132" s="6">
        <f t="shared" si="38"/>
        <v>40000</v>
      </c>
      <c r="D132" s="9">
        <v>0</v>
      </c>
      <c r="E132" s="9">
        <v>0</v>
      </c>
      <c r="F132" s="9">
        <v>0</v>
      </c>
      <c r="G132" s="9">
        <v>40000</v>
      </c>
      <c r="H132" s="9">
        <v>0</v>
      </c>
      <c r="I132" s="9">
        <v>0</v>
      </c>
      <c r="J132" s="9">
        <v>0</v>
      </c>
    </row>
    <row r="133" spans="1:10" x14ac:dyDescent="0.35">
      <c r="A133" s="7"/>
      <c r="B133" s="8" t="s">
        <v>12</v>
      </c>
      <c r="C133" s="6">
        <f t="shared" si="38"/>
        <v>0</v>
      </c>
      <c r="D133" s="9">
        <v>0</v>
      </c>
      <c r="E133" s="9">
        <v>0</v>
      </c>
      <c r="F133" s="9">
        <v>0</v>
      </c>
      <c r="G133" s="9">
        <v>0</v>
      </c>
      <c r="H133" s="9">
        <v>0</v>
      </c>
      <c r="I133" s="9">
        <v>0</v>
      </c>
      <c r="J133" s="9">
        <v>0</v>
      </c>
    </row>
    <row r="134" spans="1:10" x14ac:dyDescent="0.35">
      <c r="A134" s="7"/>
      <c r="B134" s="8" t="s">
        <v>13</v>
      </c>
      <c r="C134" s="6">
        <f t="shared" si="38"/>
        <v>0</v>
      </c>
      <c r="D134" s="9">
        <v>0</v>
      </c>
      <c r="E134" s="9">
        <v>0</v>
      </c>
      <c r="F134" s="9">
        <v>0</v>
      </c>
      <c r="G134" s="9">
        <v>0</v>
      </c>
      <c r="H134" s="9">
        <v>0</v>
      </c>
      <c r="I134" s="9">
        <v>0</v>
      </c>
      <c r="J134" s="9">
        <v>0</v>
      </c>
    </row>
    <row r="135" spans="1:10" x14ac:dyDescent="0.35">
      <c r="A135" s="10" t="s">
        <v>52</v>
      </c>
      <c r="B135" s="11" t="s">
        <v>48</v>
      </c>
      <c r="C135" s="12">
        <f>C136</f>
        <v>125304</v>
      </c>
      <c r="D135" s="12">
        <f t="shared" ref="D135:J135" si="39">D136</f>
        <v>0</v>
      </c>
      <c r="E135" s="12">
        <f t="shared" si="39"/>
        <v>0</v>
      </c>
      <c r="F135" s="12">
        <f t="shared" si="39"/>
        <v>0</v>
      </c>
      <c r="G135" s="12">
        <f t="shared" si="39"/>
        <v>110041</v>
      </c>
      <c r="H135" s="12">
        <f t="shared" si="39"/>
        <v>0</v>
      </c>
      <c r="I135" s="12">
        <f t="shared" si="39"/>
        <v>15263</v>
      </c>
      <c r="J135" s="12">
        <f t="shared" si="39"/>
        <v>0</v>
      </c>
    </row>
    <row r="136" spans="1:10" x14ac:dyDescent="0.35">
      <c r="A136" s="4" t="s">
        <v>54</v>
      </c>
      <c r="B136" s="5" t="s">
        <v>49</v>
      </c>
      <c r="C136" s="6">
        <f>SUM(C137:C141)</f>
        <v>125304</v>
      </c>
      <c r="D136" s="6">
        <f t="shared" ref="D136:J136" si="40">SUM(D137:D141)</f>
        <v>0</v>
      </c>
      <c r="E136" s="6">
        <f t="shared" si="40"/>
        <v>0</v>
      </c>
      <c r="F136" s="6">
        <f t="shared" si="40"/>
        <v>0</v>
      </c>
      <c r="G136" s="6">
        <f t="shared" si="40"/>
        <v>110041</v>
      </c>
      <c r="H136" s="6">
        <f t="shared" si="40"/>
        <v>0</v>
      </c>
      <c r="I136" s="6">
        <f t="shared" si="40"/>
        <v>15263</v>
      </c>
      <c r="J136" s="6">
        <f t="shared" si="40"/>
        <v>0</v>
      </c>
    </row>
    <row r="137" spans="1:10" x14ac:dyDescent="0.35">
      <c r="A137" s="7"/>
      <c r="B137" s="8" t="s">
        <v>10</v>
      </c>
      <c r="C137" s="6">
        <f>SUM(D137:J137)</f>
        <v>0</v>
      </c>
      <c r="D137" s="9">
        <v>0</v>
      </c>
      <c r="E137" s="9">
        <v>0</v>
      </c>
      <c r="F137" s="9">
        <v>0</v>
      </c>
      <c r="G137" s="9">
        <v>0</v>
      </c>
      <c r="H137" s="9">
        <v>0</v>
      </c>
      <c r="I137" s="9">
        <v>0</v>
      </c>
      <c r="J137" s="9">
        <v>0</v>
      </c>
    </row>
    <row r="138" spans="1:10" x14ac:dyDescent="0.35">
      <c r="A138" s="7"/>
      <c r="B138" s="8" t="s">
        <v>14</v>
      </c>
      <c r="C138" s="6">
        <f t="shared" ref="C138:C141" si="41">SUM(D138:J138)</f>
        <v>0</v>
      </c>
      <c r="D138" s="9">
        <v>0</v>
      </c>
      <c r="E138" s="9">
        <v>0</v>
      </c>
      <c r="F138" s="9">
        <v>0</v>
      </c>
      <c r="G138" s="9">
        <v>0</v>
      </c>
      <c r="H138" s="9">
        <v>0</v>
      </c>
      <c r="I138" s="9">
        <v>0</v>
      </c>
      <c r="J138" s="9">
        <v>0</v>
      </c>
    </row>
    <row r="139" spans="1:10" x14ac:dyDescent="0.35">
      <c r="A139" s="7"/>
      <c r="B139" s="8" t="s">
        <v>11</v>
      </c>
      <c r="C139" s="6">
        <f t="shared" si="41"/>
        <v>125304</v>
      </c>
      <c r="D139" s="9">
        <v>0</v>
      </c>
      <c r="E139" s="9">
        <v>0</v>
      </c>
      <c r="F139" s="9">
        <v>0</v>
      </c>
      <c r="G139" s="9">
        <f>99400+10641</f>
        <v>110041</v>
      </c>
      <c r="H139" s="9">
        <v>0</v>
      </c>
      <c r="I139" s="9">
        <v>15263</v>
      </c>
      <c r="J139" s="9">
        <v>0</v>
      </c>
    </row>
    <row r="140" spans="1:10" x14ac:dyDescent="0.35">
      <c r="A140" s="7"/>
      <c r="B140" s="8" t="s">
        <v>12</v>
      </c>
      <c r="C140" s="6">
        <f t="shared" si="41"/>
        <v>0</v>
      </c>
      <c r="D140" s="9">
        <v>0</v>
      </c>
      <c r="E140" s="9">
        <v>0</v>
      </c>
      <c r="F140" s="9">
        <v>0</v>
      </c>
      <c r="G140" s="9">
        <v>0</v>
      </c>
      <c r="H140" s="9">
        <v>0</v>
      </c>
      <c r="I140" s="9">
        <v>0</v>
      </c>
      <c r="J140" s="9">
        <v>0</v>
      </c>
    </row>
    <row r="141" spans="1:10" ht="14.25" customHeight="1" x14ac:dyDescent="0.35">
      <c r="A141" s="7"/>
      <c r="B141" s="8" t="s">
        <v>13</v>
      </c>
      <c r="C141" s="6">
        <f t="shared" si="41"/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</row>
    <row r="142" spans="1:10" ht="40.5" customHeight="1" x14ac:dyDescent="0.35">
      <c r="A142" s="13" t="s">
        <v>55</v>
      </c>
      <c r="B142" s="14" t="s">
        <v>56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>
        <v>0</v>
      </c>
      <c r="I142" s="15">
        <v>0</v>
      </c>
      <c r="J142" s="15">
        <v>0</v>
      </c>
    </row>
    <row r="143" spans="1:10" ht="15.75" customHeight="1" x14ac:dyDescent="0.35">
      <c r="A143" s="35" t="s">
        <v>57</v>
      </c>
      <c r="B143" s="36"/>
      <c r="C143" s="15">
        <f t="shared" ref="C143:J143" si="42">C25+C26+C39+C40+C142</f>
        <v>2587290.67</v>
      </c>
      <c r="D143" s="15">
        <f t="shared" si="42"/>
        <v>30000</v>
      </c>
      <c r="E143" s="15">
        <f t="shared" si="42"/>
        <v>153944.81</v>
      </c>
      <c r="F143" s="15">
        <f t="shared" si="42"/>
        <v>0</v>
      </c>
      <c r="G143" s="15">
        <f t="shared" si="42"/>
        <v>651432.62</v>
      </c>
      <c r="H143" s="15">
        <f t="shared" si="42"/>
        <v>1205724.8799999999</v>
      </c>
      <c r="I143" s="15">
        <f t="shared" si="42"/>
        <v>546188.36</v>
      </c>
      <c r="J143" s="15">
        <f t="shared" si="42"/>
        <v>0</v>
      </c>
    </row>
    <row r="144" spans="1:10" ht="15.75" customHeight="1" x14ac:dyDescent="0.35">
      <c r="A144" s="26"/>
      <c r="B144" s="26"/>
      <c r="C144" s="27"/>
      <c r="D144" s="27"/>
      <c r="E144" s="27"/>
      <c r="F144" s="27"/>
      <c r="G144" s="27"/>
      <c r="H144" s="27"/>
      <c r="I144" s="27"/>
      <c r="J144" s="27"/>
    </row>
    <row r="145" spans="1:10" ht="15.5" x14ac:dyDescent="0.35">
      <c r="A145" s="31" t="s">
        <v>43</v>
      </c>
      <c r="B145" s="31"/>
      <c r="C145" s="31"/>
      <c r="D145" s="31"/>
      <c r="E145" s="31"/>
      <c r="F145" s="31"/>
      <c r="G145" s="31"/>
      <c r="H145" s="31"/>
      <c r="I145" s="31"/>
      <c r="J145" s="31"/>
    </row>
    <row r="146" spans="1:10" ht="15.5" x14ac:dyDescent="0.35">
      <c r="A146" s="32" t="s">
        <v>87</v>
      </c>
      <c r="B146" s="32"/>
      <c r="C146" s="32"/>
      <c r="D146" s="32"/>
      <c r="E146" s="32"/>
      <c r="F146" s="32"/>
      <c r="G146" s="32"/>
      <c r="H146" s="32"/>
      <c r="I146" s="32"/>
      <c r="J146" s="32"/>
    </row>
    <row r="147" spans="1:10" ht="15.5" x14ac:dyDescent="0.35">
      <c r="A147" s="24"/>
      <c r="B147" s="25"/>
      <c r="C147" s="25"/>
      <c r="D147" s="25"/>
      <c r="E147" s="25"/>
      <c r="F147" s="25"/>
      <c r="G147" s="25"/>
      <c r="H147" s="25"/>
      <c r="I147" s="25"/>
      <c r="J147" s="25"/>
    </row>
    <row r="148" spans="1:10" ht="15.5" x14ac:dyDescent="0.35">
      <c r="A148" s="24"/>
      <c r="B148" s="25"/>
      <c r="C148" s="25"/>
      <c r="D148" s="25"/>
      <c r="E148" s="25"/>
      <c r="F148" s="25"/>
      <c r="G148" s="25"/>
      <c r="H148" s="33" t="s">
        <v>31</v>
      </c>
      <c r="I148" s="33"/>
      <c r="J148" s="33"/>
    </row>
    <row r="149" spans="1:10" ht="15.5" x14ac:dyDescent="0.35">
      <c r="A149" s="24"/>
      <c r="B149" s="25"/>
      <c r="C149" s="25"/>
      <c r="D149" s="25"/>
      <c r="E149" s="25"/>
      <c r="F149" s="25"/>
      <c r="G149" s="25"/>
      <c r="H149" s="33" t="s">
        <v>32</v>
      </c>
      <c r="I149" s="33"/>
      <c r="J149" s="33"/>
    </row>
    <row r="150" spans="1:10" ht="15.5" x14ac:dyDescent="0.35">
      <c r="A150" s="20"/>
      <c r="B150" s="21"/>
      <c r="C150" s="21"/>
      <c r="D150" s="21"/>
      <c r="E150" s="21"/>
      <c r="F150" s="21"/>
      <c r="G150" s="21"/>
      <c r="H150" s="21"/>
      <c r="I150" s="21"/>
      <c r="J150" s="21"/>
    </row>
    <row r="151" spans="1:10" ht="15.5" x14ac:dyDescent="0.35">
      <c r="A151" s="20"/>
      <c r="B151" s="21"/>
      <c r="C151" s="21"/>
      <c r="D151" s="21"/>
      <c r="E151" s="21"/>
      <c r="F151" s="21"/>
      <c r="G151" s="21"/>
      <c r="H151" s="21"/>
      <c r="I151" s="21"/>
      <c r="J151" s="21"/>
    </row>
  </sheetData>
  <mergeCells count="19">
    <mergeCell ref="H148:J148"/>
    <mergeCell ref="H149:J149"/>
    <mergeCell ref="A14:J14"/>
    <mergeCell ref="A16:J16"/>
    <mergeCell ref="A17:J17"/>
    <mergeCell ref="A19:J19"/>
    <mergeCell ref="A21:J21"/>
    <mergeCell ref="A22:J22"/>
    <mergeCell ref="A146:J146"/>
    <mergeCell ref="A143:B143"/>
    <mergeCell ref="A5:B5"/>
    <mergeCell ref="A6:B6"/>
    <mergeCell ref="A7:B7"/>
    <mergeCell ref="A8:B8"/>
    <mergeCell ref="A145:J145"/>
    <mergeCell ref="A20:J20"/>
    <mergeCell ref="A10:B10"/>
    <mergeCell ref="A11:B11"/>
    <mergeCell ref="A12:B12"/>
  </mergeCells>
  <phoneticPr fontId="7" type="noConversion"/>
  <pageMargins left="0.7" right="0.7" top="0.75" bottom="0.75" header="0.3" footer="0.3"/>
  <pageSetup paperSize="9" scale="76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223E4-09DC-4BA7-BD68-9070EE4E82A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Program građenja kom inf</vt:lpstr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Tihana Mendek</dc:creator>
  <cp:lastModifiedBy>Jan Pukljak</cp:lastModifiedBy>
  <cp:lastPrinted>2025-09-24T12:40:21Z</cp:lastPrinted>
  <dcterms:created xsi:type="dcterms:W3CDTF">2021-11-24T07:15:32Z</dcterms:created>
  <dcterms:modified xsi:type="dcterms:W3CDTF">2025-12-22T13:18:20Z</dcterms:modified>
</cp:coreProperties>
</file>