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Zajednicko\KOMUNALNO GOSPODARSTVO\PROGRAMI\Proračun za 2026\I. IiD Programa\Doneseno\"/>
    </mc:Choice>
  </mc:AlternateContent>
  <xr:revisionPtr revIDLastSave="0" documentId="13_ncr:1_{92F2EDCF-1EBC-4233-ACBD-DCA27D3F304F}" xr6:coauthVersionLast="47" xr6:coauthVersionMax="47" xr10:uidLastSave="{00000000-0000-0000-0000-000000000000}"/>
  <bookViews>
    <workbookView xWindow="-120" yWindow="-120" windowWidth="38640" windowHeight="21240" xr2:uid="{F0FCFBC7-AEF3-4F17-8447-D6BF33B77B42}"/>
  </bookViews>
  <sheets>
    <sheet name="Program građenja kom inf" sheetId="1" r:id="rId1"/>
    <sheet name="List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3" i="1" l="1"/>
  <c r="D83" i="1"/>
  <c r="E83" i="1"/>
  <c r="F83" i="1"/>
  <c r="G83" i="1"/>
  <c r="H83" i="1"/>
  <c r="I83" i="1"/>
  <c r="C83" i="1"/>
  <c r="C51" i="1" s="1"/>
  <c r="I133" i="1"/>
  <c r="E145" i="1"/>
  <c r="F145" i="1"/>
  <c r="G145" i="1"/>
  <c r="H145" i="1"/>
  <c r="I145" i="1"/>
  <c r="J145" i="1"/>
  <c r="D145" i="1"/>
  <c r="E151" i="1"/>
  <c r="F151" i="1"/>
  <c r="G151" i="1"/>
  <c r="H151" i="1"/>
  <c r="I151" i="1"/>
  <c r="J151" i="1"/>
  <c r="D151" i="1"/>
  <c r="C156" i="1"/>
  <c r="C155" i="1"/>
  <c r="C154" i="1"/>
  <c r="C153" i="1"/>
  <c r="C152" i="1"/>
  <c r="C150" i="1"/>
  <c r="C151" i="1" l="1"/>
  <c r="C37" i="1"/>
  <c r="C36" i="1"/>
  <c r="C35" i="1"/>
  <c r="C34" i="1"/>
  <c r="C33" i="1"/>
  <c r="J32" i="1"/>
  <c r="I32" i="1"/>
  <c r="H32" i="1"/>
  <c r="G32" i="1"/>
  <c r="F32" i="1"/>
  <c r="E32" i="1"/>
  <c r="D32" i="1"/>
  <c r="I127" i="1"/>
  <c r="H127" i="1"/>
  <c r="H121" i="1"/>
  <c r="H74" i="1"/>
  <c r="C113" i="1"/>
  <c r="C112" i="1"/>
  <c r="C111" i="1"/>
  <c r="C110" i="1"/>
  <c r="C109" i="1"/>
  <c r="J108" i="1"/>
  <c r="I108" i="1"/>
  <c r="H108" i="1"/>
  <c r="G108" i="1"/>
  <c r="F108" i="1"/>
  <c r="E108" i="1"/>
  <c r="D108" i="1"/>
  <c r="C49" i="1"/>
  <c r="C48" i="1"/>
  <c r="C47" i="1"/>
  <c r="C46" i="1"/>
  <c r="C45" i="1"/>
  <c r="I44" i="1"/>
  <c r="H44" i="1"/>
  <c r="G44" i="1"/>
  <c r="F44" i="1"/>
  <c r="C188" i="1"/>
  <c r="C187" i="1"/>
  <c r="C186" i="1"/>
  <c r="C185" i="1"/>
  <c r="C184" i="1"/>
  <c r="J183" i="1"/>
  <c r="I183" i="1"/>
  <c r="H183" i="1"/>
  <c r="G183" i="1"/>
  <c r="F183" i="1"/>
  <c r="E183" i="1"/>
  <c r="D183" i="1"/>
  <c r="C182" i="1"/>
  <c r="C181" i="1"/>
  <c r="C180" i="1"/>
  <c r="C179" i="1"/>
  <c r="C178" i="1"/>
  <c r="J177" i="1"/>
  <c r="I177" i="1"/>
  <c r="H177" i="1"/>
  <c r="G177" i="1"/>
  <c r="F177" i="1"/>
  <c r="E177" i="1"/>
  <c r="D177" i="1"/>
  <c r="C175" i="1"/>
  <c r="C176" i="1"/>
  <c r="C174" i="1"/>
  <c r="C173" i="1"/>
  <c r="C172" i="1"/>
  <c r="J171" i="1"/>
  <c r="I171" i="1"/>
  <c r="H171" i="1"/>
  <c r="G171" i="1"/>
  <c r="F171" i="1"/>
  <c r="E171" i="1"/>
  <c r="D171" i="1"/>
  <c r="C149" i="1"/>
  <c r="C148" i="1"/>
  <c r="C147" i="1"/>
  <c r="C146" i="1"/>
  <c r="C144" i="1"/>
  <c r="C143" i="1"/>
  <c r="C142" i="1"/>
  <c r="C141" i="1"/>
  <c r="C140" i="1"/>
  <c r="J139" i="1"/>
  <c r="I139" i="1"/>
  <c r="H139" i="1"/>
  <c r="G139" i="1"/>
  <c r="F139" i="1"/>
  <c r="E139" i="1"/>
  <c r="D139" i="1"/>
  <c r="C138" i="1"/>
  <c r="C137" i="1"/>
  <c r="C136" i="1"/>
  <c r="C135" i="1"/>
  <c r="C134" i="1"/>
  <c r="J133" i="1"/>
  <c r="H133" i="1"/>
  <c r="G133" i="1"/>
  <c r="F133" i="1"/>
  <c r="E133" i="1"/>
  <c r="D133" i="1"/>
  <c r="C132" i="1"/>
  <c r="C131" i="1"/>
  <c r="C129" i="1"/>
  <c r="C128" i="1"/>
  <c r="F127" i="1"/>
  <c r="E127" i="1"/>
  <c r="D127" i="1"/>
  <c r="I121" i="1"/>
  <c r="C126" i="1"/>
  <c r="C125" i="1"/>
  <c r="C123" i="1"/>
  <c r="C122" i="1"/>
  <c r="J121" i="1"/>
  <c r="F121" i="1"/>
  <c r="E121" i="1"/>
  <c r="D121" i="1"/>
  <c r="I38" i="1"/>
  <c r="C43" i="1"/>
  <c r="C42" i="1"/>
  <c r="C40" i="1"/>
  <c r="C39" i="1"/>
  <c r="H38" i="1"/>
  <c r="G38" i="1"/>
  <c r="F38" i="1"/>
  <c r="G26" i="1"/>
  <c r="F26" i="1"/>
  <c r="C54" i="1"/>
  <c r="J53" i="1"/>
  <c r="I53" i="1"/>
  <c r="H53" i="1"/>
  <c r="G53" i="1"/>
  <c r="F53" i="1"/>
  <c r="E53" i="1"/>
  <c r="D53" i="1"/>
  <c r="C31" i="1"/>
  <c r="D26" i="1"/>
  <c r="E26" i="1"/>
  <c r="H26" i="1"/>
  <c r="I26" i="1"/>
  <c r="C27" i="1"/>
  <c r="C28" i="1"/>
  <c r="C29" i="1"/>
  <c r="C30" i="1"/>
  <c r="C145" i="1" l="1"/>
  <c r="C139" i="1"/>
  <c r="D25" i="1"/>
  <c r="I25" i="1"/>
  <c r="H25" i="1"/>
  <c r="F25" i="1"/>
  <c r="E25" i="1"/>
  <c r="G25" i="1"/>
  <c r="C32" i="1"/>
  <c r="C124" i="1"/>
  <c r="C121" i="1" s="1"/>
  <c r="C130" i="1"/>
  <c r="C127" i="1" s="1"/>
  <c r="C108" i="1"/>
  <c r="C183" i="1"/>
  <c r="C44" i="1"/>
  <c r="C26" i="1"/>
  <c r="C177" i="1"/>
  <c r="C171" i="1"/>
  <c r="C133" i="1"/>
  <c r="G127" i="1"/>
  <c r="G121" i="1"/>
  <c r="C41" i="1"/>
  <c r="C38" i="1" s="1"/>
  <c r="C25" i="1" l="1"/>
  <c r="D165" i="1"/>
  <c r="D164" i="1" s="1"/>
  <c r="E165" i="1"/>
  <c r="E164" i="1" s="1"/>
  <c r="F165" i="1"/>
  <c r="F164" i="1" s="1"/>
  <c r="G165" i="1"/>
  <c r="G164" i="1" s="1"/>
  <c r="H165" i="1"/>
  <c r="H164" i="1" s="1"/>
  <c r="I165" i="1"/>
  <c r="I164" i="1" s="1"/>
  <c r="J165" i="1"/>
  <c r="J164" i="1" s="1"/>
  <c r="D158" i="1"/>
  <c r="D157" i="1" s="1"/>
  <c r="E158" i="1"/>
  <c r="E157" i="1" s="1"/>
  <c r="F158" i="1"/>
  <c r="F157" i="1" s="1"/>
  <c r="G158" i="1"/>
  <c r="G157" i="1" s="1"/>
  <c r="H158" i="1"/>
  <c r="H157" i="1" s="1"/>
  <c r="I158" i="1"/>
  <c r="I157" i="1" s="1"/>
  <c r="J158" i="1"/>
  <c r="J157" i="1" s="1"/>
  <c r="D115" i="1"/>
  <c r="D114" i="1" s="1"/>
  <c r="E115" i="1"/>
  <c r="E114" i="1" s="1"/>
  <c r="F115" i="1"/>
  <c r="F114" i="1" s="1"/>
  <c r="G115" i="1"/>
  <c r="G114" i="1" s="1"/>
  <c r="H115" i="1"/>
  <c r="H114" i="1" s="1"/>
  <c r="I115" i="1"/>
  <c r="I114" i="1" s="1"/>
  <c r="J115" i="1"/>
  <c r="J114" i="1" s="1"/>
  <c r="D102" i="1"/>
  <c r="E102" i="1"/>
  <c r="F102" i="1"/>
  <c r="G102" i="1"/>
  <c r="H102" i="1"/>
  <c r="I102" i="1"/>
  <c r="J102" i="1"/>
  <c r="D96" i="1"/>
  <c r="E96" i="1"/>
  <c r="F96" i="1"/>
  <c r="G96" i="1"/>
  <c r="H96" i="1"/>
  <c r="I96" i="1"/>
  <c r="J96" i="1"/>
  <c r="D90" i="1"/>
  <c r="E90" i="1"/>
  <c r="F90" i="1"/>
  <c r="G90" i="1"/>
  <c r="H90" i="1"/>
  <c r="I90" i="1"/>
  <c r="J90" i="1"/>
  <c r="D84" i="1"/>
  <c r="E84" i="1"/>
  <c r="F84" i="1"/>
  <c r="G84" i="1"/>
  <c r="H84" i="1"/>
  <c r="I84" i="1"/>
  <c r="J84" i="1"/>
  <c r="D77" i="1"/>
  <c r="E77" i="1"/>
  <c r="F77" i="1"/>
  <c r="G77" i="1"/>
  <c r="H77" i="1"/>
  <c r="I77" i="1"/>
  <c r="J77" i="1"/>
  <c r="D71" i="1"/>
  <c r="E71" i="1"/>
  <c r="F71" i="1"/>
  <c r="G71" i="1"/>
  <c r="H71" i="1"/>
  <c r="I71" i="1"/>
  <c r="J71" i="1"/>
  <c r="D65" i="1"/>
  <c r="E65" i="1"/>
  <c r="F65" i="1"/>
  <c r="G65" i="1"/>
  <c r="H65" i="1"/>
  <c r="I65" i="1"/>
  <c r="J65" i="1"/>
  <c r="J44" i="1" s="1"/>
  <c r="D59" i="1"/>
  <c r="E59" i="1"/>
  <c r="F59" i="1"/>
  <c r="G59" i="1"/>
  <c r="H59" i="1"/>
  <c r="I59" i="1"/>
  <c r="J59" i="1"/>
  <c r="J38" i="1" s="1"/>
  <c r="C101" i="1"/>
  <c r="C100" i="1"/>
  <c r="C99" i="1"/>
  <c r="C98" i="1"/>
  <c r="C97" i="1"/>
  <c r="C116" i="1"/>
  <c r="C117" i="1"/>
  <c r="C118" i="1"/>
  <c r="C119" i="1"/>
  <c r="C120" i="1"/>
  <c r="C91" i="1"/>
  <c r="C92" i="1"/>
  <c r="C93" i="1"/>
  <c r="C94" i="1"/>
  <c r="C95" i="1"/>
  <c r="H52" i="1" l="1"/>
  <c r="I52" i="1"/>
  <c r="G52" i="1"/>
  <c r="C96" i="1"/>
  <c r="F52" i="1"/>
  <c r="J26" i="1"/>
  <c r="J25" i="1" s="1"/>
  <c r="J52" i="1"/>
  <c r="E52" i="1"/>
  <c r="D52" i="1"/>
  <c r="C90" i="1"/>
  <c r="C115" i="1"/>
  <c r="C114" i="1" s="1"/>
  <c r="C107" i="1"/>
  <c r="C106" i="1"/>
  <c r="C105" i="1"/>
  <c r="C104" i="1"/>
  <c r="C103" i="1"/>
  <c r="I51" i="1" l="1"/>
  <c r="I190" i="1" s="1"/>
  <c r="C102" i="1"/>
  <c r="D51" i="1"/>
  <c r="D190" i="1" s="1"/>
  <c r="E51" i="1"/>
  <c r="E190" i="1" s="1"/>
  <c r="F51" i="1"/>
  <c r="F190" i="1" s="1"/>
  <c r="G51" i="1"/>
  <c r="G190" i="1" s="1"/>
  <c r="H51" i="1"/>
  <c r="H190" i="1" s="1"/>
  <c r="C82" i="1"/>
  <c r="C81" i="1"/>
  <c r="C80" i="1"/>
  <c r="C79" i="1"/>
  <c r="C78" i="1"/>
  <c r="C77" i="1" l="1"/>
  <c r="C170" i="1"/>
  <c r="C169" i="1"/>
  <c r="C168" i="1"/>
  <c r="C167" i="1"/>
  <c r="C166" i="1"/>
  <c r="C161" i="1"/>
  <c r="C163" i="1"/>
  <c r="C162" i="1"/>
  <c r="C160" i="1"/>
  <c r="C159" i="1"/>
  <c r="C70" i="1"/>
  <c r="C69" i="1"/>
  <c r="C68" i="1"/>
  <c r="C67" i="1"/>
  <c r="C66" i="1"/>
  <c r="C61" i="1"/>
  <c r="C62" i="1"/>
  <c r="C63" i="1"/>
  <c r="C64" i="1"/>
  <c r="C60" i="1"/>
  <c r="C86" i="1"/>
  <c r="C87" i="1"/>
  <c r="C88" i="1"/>
  <c r="C89" i="1"/>
  <c r="C85" i="1"/>
  <c r="C55" i="1"/>
  <c r="C56" i="1"/>
  <c r="C57" i="1"/>
  <c r="C58" i="1"/>
  <c r="C73" i="1"/>
  <c r="C74" i="1"/>
  <c r="C75" i="1"/>
  <c r="C76" i="1"/>
  <c r="C72" i="1"/>
  <c r="C158" i="1" l="1"/>
  <c r="C157" i="1" s="1"/>
  <c r="C53" i="1"/>
  <c r="C59" i="1"/>
  <c r="C84" i="1"/>
  <c r="C65" i="1"/>
  <c r="C71" i="1"/>
  <c r="C165" i="1"/>
  <c r="C164" i="1" s="1"/>
  <c r="C52" i="1" l="1"/>
  <c r="C190" i="1" s="1"/>
  <c r="J51" i="1"/>
  <c r="J190" i="1"/>
  <c r="J127" i="1" s="1"/>
</calcChain>
</file>

<file path=xl/sharedStrings.xml><?xml version="1.0" encoding="utf-8"?>
<sst xmlns="http://schemas.openxmlformats.org/spreadsheetml/2006/main" count="230" uniqueCount="105">
  <si>
    <t>REPUBLIKA HRVATSKA</t>
  </si>
  <si>
    <t>KRAPINSKO – ZAGORSKA ŽUPANIJA</t>
  </si>
  <si>
    <t>GRAD ZLATAR</t>
  </si>
  <si>
    <t>GRADSKO VIJEĆE</t>
  </si>
  <si>
    <t>Članak 1.</t>
  </si>
  <si>
    <t xml:space="preserve">Red. br. </t>
  </si>
  <si>
    <t>Naziv projekta / Vrsta troškova</t>
  </si>
  <si>
    <t>Građevine komunalne infrastrukture koje će se graditi radi uređenja neuređenih dijelova građevinskog područja</t>
  </si>
  <si>
    <t xml:space="preserve">1. </t>
  </si>
  <si>
    <t>Projektiranje</t>
  </si>
  <si>
    <t>Građenje</t>
  </si>
  <si>
    <t>Stručni nadzor građenja</t>
  </si>
  <si>
    <t>Vođenje projekta građenja</t>
  </si>
  <si>
    <t>Revizija</t>
  </si>
  <si>
    <t>2.</t>
  </si>
  <si>
    <t>Građevine komunalne infrastrukture koje će se graditi izvan građevinskog područja</t>
  </si>
  <si>
    <t>3.</t>
  </si>
  <si>
    <t xml:space="preserve">2.1.  </t>
  </si>
  <si>
    <t xml:space="preserve">4. </t>
  </si>
  <si>
    <t>Postojeće građevine komunalne infrastrukture koje će se rekonstruirati i način rekonstrukcije</t>
  </si>
  <si>
    <t>Asfaltiranje NC</t>
  </si>
  <si>
    <t xml:space="preserve">4.1.  </t>
  </si>
  <si>
    <t>4.1.1.</t>
  </si>
  <si>
    <t>4.1.2.</t>
  </si>
  <si>
    <t>4.1.3.</t>
  </si>
  <si>
    <t xml:space="preserve">4.2.  </t>
  </si>
  <si>
    <t>4.2.1.</t>
  </si>
  <si>
    <t>4.2.2.</t>
  </si>
  <si>
    <t>4.1.4.</t>
  </si>
  <si>
    <t>Izgradnja šumske ceste Jakopići - Črne mlake</t>
  </si>
  <si>
    <t>PREDSJEDNICA</t>
  </si>
  <si>
    <t>Danijela Findak</t>
  </si>
  <si>
    <t>Komunana naknada (EUR)</t>
  </si>
  <si>
    <t>Komunalni doprnos (EUR)</t>
  </si>
  <si>
    <t>Procjena troškova (EUR)</t>
  </si>
  <si>
    <t>Naknada za koncesiju (EUR)</t>
  </si>
  <si>
    <t>Proračun Grada Zlatara (EUR)</t>
  </si>
  <si>
    <t>Fondovi EU (EUR)</t>
  </si>
  <si>
    <t>Ugovori, naknade i drugi izvori propisani posebnim zakonom (EUR)</t>
  </si>
  <si>
    <t xml:space="preserve">4.3.  </t>
  </si>
  <si>
    <t>4.3.1.</t>
  </si>
  <si>
    <t>Javna rasvjeta</t>
  </si>
  <si>
    <t>Dogradnja sustava javne rasvjete</t>
  </si>
  <si>
    <t>Nerazvrstavne ceste</t>
  </si>
  <si>
    <t>Javne površine</t>
  </si>
  <si>
    <t>Groblja</t>
  </si>
  <si>
    <t>Uređenje groblja</t>
  </si>
  <si>
    <t>4.2.3.</t>
  </si>
  <si>
    <t xml:space="preserve">4.4.  </t>
  </si>
  <si>
    <t xml:space="preserve">4.5.  </t>
  </si>
  <si>
    <t>4.4.1.</t>
  </si>
  <si>
    <t>4.5.1.</t>
  </si>
  <si>
    <t>5.</t>
  </si>
  <si>
    <t>Druga pitanja određena Zakonom o komunalnom gospodarstvu i posebnim zakonom</t>
  </si>
  <si>
    <t>UKUPNO</t>
  </si>
  <si>
    <t>Građevine komunalne infrastrukture koje će se graditi u uređenim dijelovima građevinskog područja</t>
  </si>
  <si>
    <t>4.2.4.</t>
  </si>
  <si>
    <t>4.1.5.</t>
  </si>
  <si>
    <t>Uređenje Trga slobode</t>
  </si>
  <si>
    <t>4.2.5.</t>
  </si>
  <si>
    <t>Uređenje dječjeg igrališta i vježbališta</t>
  </si>
  <si>
    <t>Građevine i uređaji javne namjene</t>
  </si>
  <si>
    <t>Uređenje površina u sklopu projekta Zelena infrastruktura</t>
  </si>
  <si>
    <t>građenja komunalne infrastrukture u Gradu Zlataru za 2026. godinu</t>
  </si>
  <si>
    <t>KLASA: 363-01/25-01/24</t>
  </si>
  <si>
    <t>Rekonstrukcija i dog. dječjeg vrtića u Zlataru</t>
  </si>
  <si>
    <t>Donacije (EUR)</t>
  </si>
  <si>
    <t xml:space="preserve">2.3.  </t>
  </si>
  <si>
    <t>Izgradnja područnog dječjeg vrtića</t>
  </si>
  <si>
    <t xml:space="preserve">2.2.  </t>
  </si>
  <si>
    <t>4.3.2.</t>
  </si>
  <si>
    <t>Uređenje Sokolane</t>
  </si>
  <si>
    <t>4.3.3.</t>
  </si>
  <si>
    <t>Poboljšanje energ. učinkovitosti posl. zgrade</t>
  </si>
  <si>
    <t>4.3.4.</t>
  </si>
  <si>
    <t>Obnova Galerije izvorne umjetnosti</t>
  </si>
  <si>
    <t>4.3.5.</t>
  </si>
  <si>
    <t>Obnova zgrade DORA</t>
  </si>
  <si>
    <t>4.3.6.</t>
  </si>
  <si>
    <t>Obnova Knjižnice</t>
  </si>
  <si>
    <t>Sanacija klizišta na NC na području Grada</t>
  </si>
  <si>
    <t>4.5.2.</t>
  </si>
  <si>
    <t>Kupnja zemljišta za groblje</t>
  </si>
  <si>
    <t>4.5.3.</t>
  </si>
  <si>
    <t>Uređenje groblja u Martinščini (parkiralište)</t>
  </si>
  <si>
    <t>4.5.4.</t>
  </si>
  <si>
    <t>Izgradnja vatrogasnog doma</t>
  </si>
  <si>
    <t xml:space="preserve">2.4.  </t>
  </si>
  <si>
    <t>Kupnja zemljišta - OPĆENITO</t>
  </si>
  <si>
    <t>Izgradnja šumske ceste Martinščina - Majer</t>
  </si>
  <si>
    <t>Vodovod i odvodnja na području Zlatara</t>
  </si>
  <si>
    <t>I. Izmjene i dopune Programa</t>
  </si>
  <si>
    <t>Program sadrži procjenu troškova projektiranja, revizije, građenja, provedbe stručnog nadzora građenja i provedbe vođenja projekata građenja komunalne infrastrukture s naznakom izvora njihova financiranja kako slijedi:</t>
  </si>
  <si>
    <t>U Programu građenja komunalne infrastrukture u Gradu Zlataru za 2026. godinu ("Službeni glasnik Krapinsko-zagorske županije" broj 65B/25) članak 2. mijenja se i glasi:</t>
  </si>
  <si>
    <t>Članak 2.</t>
  </si>
  <si>
    <t>Ovaj Program objavit će se u "Službenom glasniku Krapinsko-zagorske županije", a stupa na snagu dan nakon objave.</t>
  </si>
  <si>
    <t>URBROJ: 2140-07-01-26-4</t>
  </si>
  <si>
    <t>Kupnja zemljišta za izgradnju kulturno-društvenog centra (TRGONOM)</t>
  </si>
  <si>
    <t>Izgradnja nogostupa na području Zlatara (Martinečka i Bregovita ulica)</t>
  </si>
  <si>
    <t>4.3.7.</t>
  </si>
  <si>
    <t>Uređenje zgrade starog suda</t>
  </si>
  <si>
    <t>Izgradnja i sanacija mostova</t>
  </si>
  <si>
    <t xml:space="preserve">Uređenje mrtvačnice </t>
  </si>
  <si>
    <t>Zlatar,15.07.2026.</t>
  </si>
  <si>
    <t>Na temelju članka 67. stavka 1.  Zakona o komunalnom gospodarstvu ("Narodne novine" broj 68/18, 110/18,  32/20, 145/24) i članka 27. Statuta Grada Zlatara („Službeni glasnik Krapinsko-zagorske županije“ broj 36A/13, 9/18, 9/20, 17A/21), Gradsko vijeće Grada Zlatara na 11. sjednici održanoj 15.07.2026. godine, donijelo 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</si>
</sst>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7" fillId="0" borderId="0" xfId="0" applyFont="1" applyAlignment="1">
      <alignment vertical="center"/>
    </xf>
    <xf numFmtId="0" fontId="7" fillId="0" borderId="0" xfId="0" applyFont="1"/>
    <xf numFmtId="0" fontId="2" fillId="0" borderId="0" xfId="0" applyFont="1" applyAlignment="1">
      <alignment horizontal="center" vertical="center"/>
    </xf>
    <xf numFmtId="4" fontId="2" fillId="0" borderId="0" xfId="0" applyNumberFormat="1" applyFont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wrapText="1"/>
    </xf>
    <xf numFmtId="4" fontId="2" fillId="2" borderId="1" xfId="0" applyNumberFormat="1" applyFont="1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/>
    <xf numFmtId="0" fontId="9" fillId="0" borderId="1" xfId="0" applyFont="1" applyBorder="1" applyAlignment="1">
      <alignment vertical="center"/>
    </xf>
    <xf numFmtId="0" fontId="9" fillId="0" borderId="1" xfId="0" applyFont="1" applyBorder="1"/>
    <xf numFmtId="4" fontId="9" fillId="0" borderId="1" xfId="0" applyNumberFormat="1" applyFont="1" applyBorder="1"/>
    <xf numFmtId="0" fontId="2" fillId="0" borderId="1" xfId="0" applyFont="1" applyBorder="1"/>
    <xf numFmtId="0" fontId="2" fillId="2" borderId="1" xfId="0" applyFont="1" applyFill="1" applyBorder="1" applyAlignment="1">
      <alignment vertical="center" wrapText="1"/>
    </xf>
    <xf numFmtId="4" fontId="9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wrapText="1"/>
    </xf>
    <xf numFmtId="4" fontId="2" fillId="3" borderId="1" xfId="0" applyNumberFormat="1" applyFont="1" applyFill="1" applyBorder="1"/>
    <xf numFmtId="0" fontId="2" fillId="3" borderId="1" xfId="0" applyFont="1" applyFill="1" applyBorder="1"/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762000</xdr:colOff>
      <xdr:row>0</xdr:row>
      <xdr:rowOff>104775</xdr:rowOff>
    </xdr:from>
    <xdr:to>
      <xdr:col>1</xdr:col>
      <xdr:colOff>1228725</xdr:colOff>
      <xdr:row>3</xdr:row>
      <xdr:rowOff>161925</xdr:rowOff>
    </xdr:to>
    <xdr:pic>
      <xdr:nvPicPr>
        <xdr:cNvPr id="12" name="Slika 2">
          <a:extLst>
            <a:ext uri="{FF2B5EF4-FFF2-40B4-BE49-F238E27FC236}">
              <a16:creationId xmlns:a16="http://schemas.microsoft.com/office/drawing/2014/main" id="{367B6F0C-E97D-424C-9C12-0DC3E847A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104775"/>
          <a:ext cx="46672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F23B3-7DA9-44B4-86E5-1977C77B026E}">
  <sheetPr>
    <pageSetUpPr fitToPage="1"/>
  </sheetPr>
  <dimension ref="A1:J198"/>
  <sheetViews>
    <sheetView tabSelected="1" zoomScale="110" zoomScaleNormal="110" workbookViewId="0">
      <selection activeCell="J1" sqref="J1"/>
    </sheetView>
  </sheetViews>
  <sheetFormatPr defaultRowHeight="15" x14ac:dyDescent="0.25"/>
  <cols>
    <col min="1" max="1" width="7.28515625" style="2" customWidth="1"/>
    <col min="2" max="2" width="35.42578125" customWidth="1"/>
    <col min="3" max="10" width="15.7109375" customWidth="1"/>
  </cols>
  <sheetData>
    <row r="1" spans="1:10" ht="15.75" x14ac:dyDescent="0.25">
      <c r="A1" s="8"/>
      <c r="B1" s="9"/>
      <c r="C1" s="9"/>
      <c r="D1" s="9"/>
      <c r="E1" s="9"/>
      <c r="F1" s="9"/>
      <c r="G1" s="9"/>
      <c r="H1" s="9"/>
      <c r="I1" s="9"/>
      <c r="J1" s="9"/>
    </row>
    <row r="2" spans="1:10" ht="15.75" x14ac:dyDescent="0.25">
      <c r="A2" s="8"/>
      <c r="B2" s="9"/>
      <c r="C2" s="9"/>
      <c r="D2" s="9"/>
      <c r="E2" s="9"/>
      <c r="F2" s="9"/>
      <c r="G2" s="9"/>
      <c r="H2" s="9"/>
      <c r="I2" s="9"/>
      <c r="J2" s="9"/>
    </row>
    <row r="3" spans="1:10" ht="15.75" x14ac:dyDescent="0.25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ht="15.75" x14ac:dyDescent="0.25">
      <c r="A4" s="8"/>
      <c r="B4" s="9"/>
      <c r="C4" s="9"/>
      <c r="D4" s="9"/>
      <c r="E4" s="9"/>
      <c r="F4" s="9"/>
      <c r="G4" s="9"/>
      <c r="H4" s="9"/>
      <c r="I4" s="9"/>
      <c r="J4" s="9"/>
    </row>
    <row r="5" spans="1:10" ht="15.75" x14ac:dyDescent="0.25">
      <c r="A5" s="30" t="s">
        <v>0</v>
      </c>
      <c r="B5" s="30"/>
      <c r="C5" s="9"/>
      <c r="D5" s="9"/>
      <c r="E5" s="9"/>
      <c r="F5" s="9"/>
      <c r="G5" s="9"/>
      <c r="H5" s="9"/>
      <c r="I5" s="9"/>
      <c r="J5" s="9"/>
    </row>
    <row r="6" spans="1:10" ht="15.75" x14ac:dyDescent="0.25">
      <c r="A6" s="30" t="s">
        <v>1</v>
      </c>
      <c r="B6" s="30"/>
      <c r="C6" s="9"/>
      <c r="D6" s="9"/>
      <c r="E6" s="9"/>
      <c r="F6" s="9"/>
      <c r="G6" s="9"/>
      <c r="H6" s="9"/>
      <c r="I6" s="9"/>
      <c r="J6" s="9"/>
    </row>
    <row r="7" spans="1:10" ht="15.75" x14ac:dyDescent="0.25">
      <c r="A7" s="30" t="s">
        <v>2</v>
      </c>
      <c r="B7" s="30"/>
      <c r="C7" s="9"/>
      <c r="D7" s="9"/>
      <c r="E7" s="9"/>
      <c r="F7" s="9"/>
      <c r="G7" s="9"/>
      <c r="H7" s="9"/>
      <c r="I7" s="9"/>
      <c r="J7" s="9"/>
    </row>
    <row r="8" spans="1:10" ht="15.75" x14ac:dyDescent="0.25">
      <c r="A8" s="30" t="s">
        <v>3</v>
      </c>
      <c r="B8" s="30"/>
      <c r="C8" s="9"/>
      <c r="D8" s="9"/>
      <c r="E8" s="9"/>
      <c r="F8" s="9"/>
      <c r="G8" s="9"/>
      <c r="H8" s="9"/>
      <c r="I8" s="9"/>
      <c r="J8" s="9"/>
    </row>
    <row r="9" spans="1:10" ht="15.75" x14ac:dyDescent="0.25">
      <c r="A9" s="8"/>
      <c r="B9" s="9"/>
      <c r="C9" s="9"/>
      <c r="D9" s="9"/>
      <c r="E9" s="9"/>
      <c r="F9" s="9"/>
      <c r="G9" s="9"/>
      <c r="H9" s="9"/>
      <c r="I9" s="9"/>
      <c r="J9" s="9"/>
    </row>
    <row r="10" spans="1:10" ht="15.75" x14ac:dyDescent="0.25">
      <c r="A10" s="32" t="s">
        <v>64</v>
      </c>
      <c r="B10" s="32"/>
      <c r="C10" s="9"/>
      <c r="D10" s="9"/>
      <c r="E10" s="9"/>
      <c r="F10" s="9"/>
      <c r="G10" s="9"/>
      <c r="H10" s="9"/>
      <c r="I10" s="9"/>
      <c r="J10" s="9"/>
    </row>
    <row r="11" spans="1:10" ht="15.75" x14ac:dyDescent="0.25">
      <c r="A11" s="32" t="s">
        <v>96</v>
      </c>
      <c r="B11" s="32"/>
      <c r="C11" s="9"/>
      <c r="D11" s="9"/>
      <c r="E11" s="9"/>
      <c r="F11" s="9"/>
      <c r="G11" s="9"/>
      <c r="H11" s="9"/>
      <c r="I11" s="9"/>
      <c r="J11" s="9"/>
    </row>
    <row r="12" spans="1:10" ht="15.75" x14ac:dyDescent="0.25">
      <c r="A12" s="32" t="s">
        <v>103</v>
      </c>
      <c r="B12" s="32"/>
      <c r="C12" s="9"/>
      <c r="D12" s="9"/>
      <c r="E12" s="9"/>
      <c r="F12" s="9"/>
      <c r="G12" s="9"/>
      <c r="H12" s="9"/>
      <c r="I12" s="9"/>
      <c r="J12" s="9"/>
    </row>
    <row r="13" spans="1:10" ht="15.75" x14ac:dyDescent="0.25">
      <c r="A13" s="8"/>
      <c r="B13" s="9"/>
      <c r="C13" s="9"/>
      <c r="D13" s="9"/>
      <c r="E13" s="9"/>
      <c r="F13" s="9"/>
      <c r="G13" s="9"/>
      <c r="H13" s="9"/>
      <c r="I13" s="9"/>
      <c r="J13" s="9"/>
    </row>
    <row r="14" spans="1:10" ht="30.75" customHeight="1" x14ac:dyDescent="0.25">
      <c r="A14" s="33" t="s">
        <v>104</v>
      </c>
      <c r="B14" s="33"/>
      <c r="C14" s="33"/>
      <c r="D14" s="33"/>
      <c r="E14" s="33"/>
      <c r="F14" s="33"/>
      <c r="G14" s="33"/>
      <c r="H14" s="33"/>
      <c r="I14" s="33"/>
      <c r="J14" s="33"/>
    </row>
    <row r="15" spans="1:10" ht="15.75" x14ac:dyDescent="0.25">
      <c r="A15" s="8"/>
      <c r="B15" s="9"/>
      <c r="C15" s="9"/>
      <c r="D15" s="9"/>
      <c r="E15" s="9"/>
      <c r="F15" s="9"/>
      <c r="G15" s="9"/>
      <c r="H15" s="9"/>
      <c r="I15" s="9"/>
      <c r="J15" s="9"/>
    </row>
    <row r="16" spans="1:10" ht="15.75" x14ac:dyDescent="0.25">
      <c r="A16" s="30" t="s">
        <v>91</v>
      </c>
      <c r="B16" s="30"/>
      <c r="C16" s="30"/>
      <c r="D16" s="30"/>
      <c r="E16" s="30"/>
      <c r="F16" s="30"/>
      <c r="G16" s="30"/>
      <c r="H16" s="30"/>
      <c r="I16" s="30"/>
      <c r="J16" s="30"/>
    </row>
    <row r="17" spans="1:10" ht="15.75" x14ac:dyDescent="0.25">
      <c r="A17" s="30" t="s">
        <v>63</v>
      </c>
      <c r="B17" s="30"/>
      <c r="C17" s="30"/>
      <c r="D17" s="30"/>
      <c r="E17" s="30"/>
      <c r="F17" s="30"/>
      <c r="G17" s="30"/>
      <c r="H17" s="30"/>
      <c r="I17" s="30"/>
      <c r="J17" s="30"/>
    </row>
    <row r="18" spans="1:10" ht="15.75" x14ac:dyDescent="0.25">
      <c r="A18" s="8"/>
      <c r="B18" s="9"/>
      <c r="C18" s="9"/>
      <c r="D18" s="9"/>
      <c r="E18" s="9"/>
      <c r="F18" s="9"/>
      <c r="G18" s="9"/>
      <c r="H18" s="9"/>
      <c r="I18" s="9"/>
      <c r="J18" s="9"/>
    </row>
    <row r="19" spans="1:10" ht="15.75" x14ac:dyDescent="0.25">
      <c r="A19" s="31" t="s">
        <v>4</v>
      </c>
      <c r="B19" s="31"/>
      <c r="C19" s="31"/>
      <c r="D19" s="31"/>
      <c r="E19" s="31"/>
      <c r="F19" s="31"/>
      <c r="G19" s="31"/>
      <c r="H19" s="31"/>
      <c r="I19" s="31"/>
      <c r="J19" s="31"/>
    </row>
    <row r="20" spans="1:10" ht="24.75" customHeight="1" x14ac:dyDescent="0.25">
      <c r="A20" s="32" t="s">
        <v>93</v>
      </c>
      <c r="B20" s="32"/>
      <c r="C20" s="32"/>
      <c r="D20" s="32"/>
      <c r="E20" s="32"/>
      <c r="F20" s="32"/>
      <c r="G20" s="32"/>
      <c r="H20" s="32"/>
      <c r="I20" s="32"/>
      <c r="J20" s="32"/>
    </row>
    <row r="21" spans="1:10" ht="33.75" customHeight="1" x14ac:dyDescent="0.25">
      <c r="A21" s="33" t="s">
        <v>92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.75" x14ac:dyDescent="0.25">
      <c r="A22" s="5"/>
      <c r="B22" s="6"/>
      <c r="C22" s="6"/>
      <c r="D22" s="6"/>
      <c r="E22" s="6"/>
      <c r="F22" s="6"/>
      <c r="G22" s="6"/>
      <c r="H22" s="6"/>
      <c r="I22" s="6"/>
      <c r="J22" s="6"/>
    </row>
    <row r="23" spans="1:10" s="1" customFormat="1" ht="63.75" x14ac:dyDescent="0.25">
      <c r="A23" s="3" t="s">
        <v>5</v>
      </c>
      <c r="B23" s="3" t="s">
        <v>6</v>
      </c>
      <c r="C23" s="3" t="s">
        <v>34</v>
      </c>
      <c r="D23" s="3" t="s">
        <v>33</v>
      </c>
      <c r="E23" s="3" t="s">
        <v>32</v>
      </c>
      <c r="F23" s="3" t="s">
        <v>35</v>
      </c>
      <c r="G23" s="3" t="s">
        <v>36</v>
      </c>
      <c r="H23" s="3" t="s">
        <v>37</v>
      </c>
      <c r="I23" s="3" t="s">
        <v>38</v>
      </c>
      <c r="J23" s="3" t="s">
        <v>66</v>
      </c>
    </row>
    <row r="24" spans="1:10" s="4" customFormat="1" ht="39.75" customHeight="1" x14ac:dyDescent="0.25">
      <c r="A24" s="12" t="s">
        <v>8</v>
      </c>
      <c r="B24" s="13" t="s">
        <v>7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</row>
    <row r="25" spans="1:10" ht="39.75" customHeight="1" x14ac:dyDescent="0.25">
      <c r="A25" s="12" t="s">
        <v>14</v>
      </c>
      <c r="B25" s="13" t="s">
        <v>55</v>
      </c>
      <c r="C25" s="14">
        <f>C26+C32+C38+C44</f>
        <v>4647023.51</v>
      </c>
      <c r="D25" s="14">
        <f t="shared" ref="D25:F25" si="0">D26+D32+D38+D44</f>
        <v>0</v>
      </c>
      <c r="E25" s="14">
        <f t="shared" si="0"/>
        <v>0</v>
      </c>
      <c r="F25" s="14">
        <f t="shared" si="0"/>
        <v>0</v>
      </c>
      <c r="G25" s="14">
        <f>G26+G32+G38+G44</f>
        <v>80000</v>
      </c>
      <c r="H25" s="14">
        <f t="shared" ref="H25:J25" si="1">H26+H32+H38+H44</f>
        <v>1470955</v>
      </c>
      <c r="I25" s="14">
        <f t="shared" si="1"/>
        <v>3096068.51</v>
      </c>
      <c r="J25" s="14">
        <f t="shared" si="1"/>
        <v>0</v>
      </c>
    </row>
    <row r="26" spans="1:10" ht="26.25" x14ac:dyDescent="0.25">
      <c r="A26" s="15" t="s">
        <v>17</v>
      </c>
      <c r="B26" s="16" t="s">
        <v>97</v>
      </c>
      <c r="C26" s="17">
        <f t="shared" ref="C26:J26" si="2">SUM(C27:C31)</f>
        <v>1130000</v>
      </c>
      <c r="D26" s="17">
        <f t="shared" si="2"/>
        <v>0</v>
      </c>
      <c r="E26" s="17">
        <f t="shared" si="2"/>
        <v>0</v>
      </c>
      <c r="F26" s="17">
        <f t="shared" si="2"/>
        <v>0</v>
      </c>
      <c r="G26" s="17">
        <f t="shared" si="2"/>
        <v>0</v>
      </c>
      <c r="H26" s="17">
        <f t="shared" si="2"/>
        <v>0</v>
      </c>
      <c r="I26" s="17">
        <f t="shared" si="2"/>
        <v>1130000</v>
      </c>
      <c r="J26" s="17">
        <f t="shared" si="2"/>
        <v>0</v>
      </c>
    </row>
    <row r="27" spans="1:10" x14ac:dyDescent="0.25">
      <c r="A27" s="18"/>
      <c r="B27" s="19" t="s">
        <v>9</v>
      </c>
      <c r="C27" s="20">
        <f>SUM(D27:J27)</f>
        <v>20000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20000</v>
      </c>
      <c r="J27" s="20">
        <v>0</v>
      </c>
    </row>
    <row r="28" spans="1:10" x14ac:dyDescent="0.25">
      <c r="A28" s="18"/>
      <c r="B28" s="19" t="s">
        <v>13</v>
      </c>
      <c r="C28" s="20">
        <f t="shared" ref="C28:C31" si="3">SUM(D28:J28)</f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</row>
    <row r="29" spans="1:10" x14ac:dyDescent="0.25">
      <c r="A29" s="18"/>
      <c r="B29" s="19" t="s">
        <v>10</v>
      </c>
      <c r="C29" s="20">
        <f t="shared" si="3"/>
        <v>1110000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1110000</v>
      </c>
      <c r="J29" s="20">
        <v>0</v>
      </c>
    </row>
    <row r="30" spans="1:10" x14ac:dyDescent="0.25">
      <c r="A30" s="18"/>
      <c r="B30" s="19" t="s">
        <v>11</v>
      </c>
      <c r="C30" s="20">
        <f t="shared" si="3"/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</row>
    <row r="31" spans="1:10" x14ac:dyDescent="0.25">
      <c r="A31" s="18"/>
      <c r="B31" s="19" t="s">
        <v>12</v>
      </c>
      <c r="C31" s="20">
        <f t="shared" si="3"/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</row>
    <row r="32" spans="1:10" x14ac:dyDescent="0.25">
      <c r="A32" s="15" t="s">
        <v>69</v>
      </c>
      <c r="B32" s="16" t="s">
        <v>88</v>
      </c>
      <c r="C32" s="17">
        <f t="shared" ref="C32:J32" si="4">SUM(C33:C37)</f>
        <v>400000</v>
      </c>
      <c r="D32" s="17">
        <f t="shared" si="4"/>
        <v>0</v>
      </c>
      <c r="E32" s="17">
        <f t="shared" si="4"/>
        <v>0</v>
      </c>
      <c r="F32" s="17">
        <f t="shared" si="4"/>
        <v>0</v>
      </c>
      <c r="G32" s="17">
        <f t="shared" si="4"/>
        <v>0</v>
      </c>
      <c r="H32" s="17">
        <f t="shared" si="4"/>
        <v>0</v>
      </c>
      <c r="I32" s="17">
        <f t="shared" si="4"/>
        <v>400000</v>
      </c>
      <c r="J32" s="17">
        <f t="shared" si="4"/>
        <v>0</v>
      </c>
    </row>
    <row r="33" spans="1:10" x14ac:dyDescent="0.25">
      <c r="A33" s="18"/>
      <c r="B33" s="19" t="s">
        <v>9</v>
      </c>
      <c r="C33" s="20">
        <f>SUM(D33:J33)</f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</row>
    <row r="34" spans="1:10" x14ac:dyDescent="0.25">
      <c r="A34" s="18"/>
      <c r="B34" s="19" t="s">
        <v>13</v>
      </c>
      <c r="C34" s="20">
        <f t="shared" ref="C34:C37" si="5">SUM(D34:J34)</f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</row>
    <row r="35" spans="1:10" x14ac:dyDescent="0.25">
      <c r="A35" s="18"/>
      <c r="B35" s="19" t="s">
        <v>10</v>
      </c>
      <c r="C35" s="20">
        <f t="shared" si="5"/>
        <v>400000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400000</v>
      </c>
      <c r="J35" s="20">
        <v>0</v>
      </c>
    </row>
    <row r="36" spans="1:10" x14ac:dyDescent="0.25">
      <c r="A36" s="18"/>
      <c r="B36" s="19" t="s">
        <v>11</v>
      </c>
      <c r="C36" s="20">
        <f t="shared" si="5"/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</row>
    <row r="37" spans="1:10" x14ac:dyDescent="0.25">
      <c r="A37" s="18"/>
      <c r="B37" s="19" t="s">
        <v>12</v>
      </c>
      <c r="C37" s="20">
        <f t="shared" si="5"/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</row>
    <row r="38" spans="1:10" ht="18" customHeight="1" x14ac:dyDescent="0.25">
      <c r="A38" s="15" t="s">
        <v>67</v>
      </c>
      <c r="B38" s="21" t="s">
        <v>68</v>
      </c>
      <c r="C38" s="17">
        <f>SUM(C39:C43)</f>
        <v>2917023.51</v>
      </c>
      <c r="D38" s="17">
        <v>0</v>
      </c>
      <c r="E38" s="17">
        <v>0</v>
      </c>
      <c r="F38" s="17">
        <f>G10</f>
        <v>0</v>
      </c>
      <c r="G38" s="17">
        <f>SUM(G39:G43)</f>
        <v>80000</v>
      </c>
      <c r="H38" s="17">
        <f>H41</f>
        <v>1270955</v>
      </c>
      <c r="I38" s="17">
        <f>SUM(I39:I43)</f>
        <v>1566068.51</v>
      </c>
      <c r="J38" s="17">
        <f>SUM(J56:J60)</f>
        <v>0</v>
      </c>
    </row>
    <row r="39" spans="1:10" ht="19.5" customHeight="1" x14ac:dyDescent="0.25">
      <c r="A39" s="18"/>
      <c r="B39" s="19" t="s">
        <v>9</v>
      </c>
      <c r="C39" s="20">
        <f>SUM(D39:J39)</f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</row>
    <row r="40" spans="1:10" x14ac:dyDescent="0.25">
      <c r="A40" s="18"/>
      <c r="B40" s="19" t="s">
        <v>13</v>
      </c>
      <c r="C40" s="20">
        <f t="shared" ref="C40" si="6">SUM(D40:J40)</f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</row>
    <row r="41" spans="1:10" x14ac:dyDescent="0.25">
      <c r="A41" s="18"/>
      <c r="B41" s="19" t="s">
        <v>10</v>
      </c>
      <c r="C41" s="20">
        <f>SUM(D41:J41)</f>
        <v>2917023.51</v>
      </c>
      <c r="D41" s="20">
        <v>0</v>
      </c>
      <c r="E41" s="20">
        <v>0</v>
      </c>
      <c r="F41" s="20">
        <v>0</v>
      </c>
      <c r="G41" s="20">
        <v>80000</v>
      </c>
      <c r="H41" s="20">
        <v>1270955</v>
      </c>
      <c r="I41" s="20">
        <v>1566068.51</v>
      </c>
      <c r="J41" s="20">
        <v>0</v>
      </c>
    </row>
    <row r="42" spans="1:10" x14ac:dyDescent="0.25">
      <c r="A42" s="18"/>
      <c r="B42" s="19" t="s">
        <v>11</v>
      </c>
      <c r="C42" s="20">
        <f t="shared" ref="C42:C43" si="7">SUM(D42:J42)</f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</row>
    <row r="43" spans="1:10" x14ac:dyDescent="0.25">
      <c r="A43" s="18"/>
      <c r="B43" s="19" t="s">
        <v>12</v>
      </c>
      <c r="C43" s="20">
        <f t="shared" si="7"/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</row>
    <row r="44" spans="1:10" x14ac:dyDescent="0.25">
      <c r="A44" s="15" t="s">
        <v>87</v>
      </c>
      <c r="B44" s="21" t="s">
        <v>86</v>
      </c>
      <c r="C44" s="17">
        <f>SUM(C45:C49)</f>
        <v>200000</v>
      </c>
      <c r="D44" s="17">
        <v>0</v>
      </c>
      <c r="E44" s="17">
        <v>0</v>
      </c>
      <c r="F44" s="17">
        <f>G16</f>
        <v>0</v>
      </c>
      <c r="G44" s="17">
        <f>SUM(G45:G49)</f>
        <v>0</v>
      </c>
      <c r="H44" s="17">
        <f>H47</f>
        <v>200000</v>
      </c>
      <c r="I44" s="17">
        <f>SUM(I45:I49)</f>
        <v>0</v>
      </c>
      <c r="J44" s="17">
        <f>SUM(J62:J66)</f>
        <v>0</v>
      </c>
    </row>
    <row r="45" spans="1:10" x14ac:dyDescent="0.25">
      <c r="A45" s="18"/>
      <c r="B45" s="19" t="s">
        <v>9</v>
      </c>
      <c r="C45" s="20">
        <f>SUM(D45:J45)</f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</row>
    <row r="46" spans="1:10" x14ac:dyDescent="0.25">
      <c r="A46" s="18"/>
      <c r="B46" s="19" t="s">
        <v>13</v>
      </c>
      <c r="C46" s="20">
        <f t="shared" ref="C46" si="8">SUM(D46:J46)</f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</row>
    <row r="47" spans="1:10" x14ac:dyDescent="0.25">
      <c r="A47" s="18"/>
      <c r="B47" s="19" t="s">
        <v>10</v>
      </c>
      <c r="C47" s="20">
        <f>SUM(D47:J47)</f>
        <v>200000</v>
      </c>
      <c r="D47" s="20">
        <v>0</v>
      </c>
      <c r="E47" s="20">
        <v>0</v>
      </c>
      <c r="F47" s="20">
        <v>0</v>
      </c>
      <c r="G47" s="20">
        <v>0</v>
      </c>
      <c r="H47" s="20">
        <v>200000</v>
      </c>
      <c r="I47" s="20">
        <v>0</v>
      </c>
      <c r="J47" s="20">
        <v>0</v>
      </c>
    </row>
    <row r="48" spans="1:10" x14ac:dyDescent="0.25">
      <c r="A48" s="18"/>
      <c r="B48" s="19" t="s">
        <v>11</v>
      </c>
      <c r="C48" s="20">
        <f t="shared" ref="C48:C49" si="9">SUM(D48:J48)</f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</row>
    <row r="49" spans="1:10" x14ac:dyDescent="0.25">
      <c r="A49" s="18"/>
      <c r="B49" s="19" t="s">
        <v>12</v>
      </c>
      <c r="C49" s="20">
        <f t="shared" si="9"/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</row>
    <row r="50" spans="1:10" ht="25.5" x14ac:dyDescent="0.25">
      <c r="A50" s="12" t="s">
        <v>16</v>
      </c>
      <c r="B50" s="22" t="s">
        <v>15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</row>
    <row r="51" spans="1:10" ht="38.25" x14ac:dyDescent="0.25">
      <c r="A51" s="12" t="s">
        <v>18</v>
      </c>
      <c r="B51" s="22" t="s">
        <v>19</v>
      </c>
      <c r="C51" s="14">
        <f t="shared" ref="C51:J51" si="10">C52+C83+C114+C157+C164</f>
        <v>5597740.1299999999</v>
      </c>
      <c r="D51" s="14">
        <f t="shared" si="10"/>
        <v>30000</v>
      </c>
      <c r="E51" s="14">
        <f t="shared" si="10"/>
        <v>256999</v>
      </c>
      <c r="F51" s="14">
        <f t="shared" si="10"/>
        <v>0</v>
      </c>
      <c r="G51" s="14">
        <f t="shared" si="10"/>
        <v>846093</v>
      </c>
      <c r="H51" s="14">
        <f t="shared" si="10"/>
        <v>1908173</v>
      </c>
      <c r="I51" s="14">
        <f t="shared" si="10"/>
        <v>2556475.13</v>
      </c>
      <c r="J51" s="14">
        <f t="shared" si="10"/>
        <v>0</v>
      </c>
    </row>
    <row r="52" spans="1:10" x14ac:dyDescent="0.25">
      <c r="A52" s="26" t="s">
        <v>21</v>
      </c>
      <c r="B52" s="29" t="s">
        <v>43</v>
      </c>
      <c r="C52" s="28">
        <f>C53+C59+C65+C71++C77</f>
        <v>1158822</v>
      </c>
      <c r="D52" s="28">
        <f>D53+D59+D65+D71+D77</f>
        <v>30000</v>
      </c>
      <c r="E52" s="28">
        <f>E53+E59+E65+E71+E77</f>
        <v>60505</v>
      </c>
      <c r="F52" s="28">
        <f>F53+F59+F65+F71+F77</f>
        <v>0</v>
      </c>
      <c r="G52" s="28">
        <f>G53+G59+G65+G71++G77</f>
        <v>460500</v>
      </c>
      <c r="H52" s="28">
        <f>H53+H59+H65+H71+H77</f>
        <v>240000</v>
      </c>
      <c r="I52" s="28">
        <f>I53+I59+I65+I71++I77</f>
        <v>367817</v>
      </c>
      <c r="J52" s="28">
        <f>J53+J59+J65+J71+J77</f>
        <v>0</v>
      </c>
    </row>
    <row r="53" spans="1:10" x14ac:dyDescent="0.25">
      <c r="A53" s="15" t="s">
        <v>22</v>
      </c>
      <c r="B53" s="21" t="s">
        <v>20</v>
      </c>
      <c r="C53" s="17">
        <f>SUM(C54:C58)</f>
        <v>238505</v>
      </c>
      <c r="D53" s="17">
        <f t="shared" ref="D53:J53" si="11">SUM(D54:D58)</f>
        <v>30000</v>
      </c>
      <c r="E53" s="17">
        <f t="shared" si="11"/>
        <v>30505</v>
      </c>
      <c r="F53" s="17">
        <f t="shared" si="11"/>
        <v>0</v>
      </c>
      <c r="G53" s="17">
        <f t="shared" si="11"/>
        <v>100000</v>
      </c>
      <c r="H53" s="17">
        <f t="shared" si="11"/>
        <v>0</v>
      </c>
      <c r="I53" s="17">
        <f t="shared" si="11"/>
        <v>78000</v>
      </c>
      <c r="J53" s="17">
        <f t="shared" si="11"/>
        <v>0</v>
      </c>
    </row>
    <row r="54" spans="1:10" x14ac:dyDescent="0.25">
      <c r="A54" s="18"/>
      <c r="B54" s="19" t="s">
        <v>9</v>
      </c>
      <c r="C54" s="20">
        <f>SUM(D54:J54)</f>
        <v>20000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20000</v>
      </c>
      <c r="J54" s="20">
        <v>0</v>
      </c>
    </row>
    <row r="55" spans="1:10" x14ac:dyDescent="0.25">
      <c r="A55" s="18"/>
      <c r="B55" s="19" t="s">
        <v>13</v>
      </c>
      <c r="C55" s="20">
        <f t="shared" ref="C55:C58" si="12">SUM(D55:J55)</f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</row>
    <row r="56" spans="1:10" x14ac:dyDescent="0.25">
      <c r="A56" s="18"/>
      <c r="B56" s="19" t="s">
        <v>10</v>
      </c>
      <c r="C56" s="20">
        <f t="shared" si="12"/>
        <v>218505</v>
      </c>
      <c r="D56" s="20">
        <v>30000</v>
      </c>
      <c r="E56" s="20">
        <v>30505</v>
      </c>
      <c r="F56" s="20">
        <v>0</v>
      </c>
      <c r="G56" s="20">
        <v>100000</v>
      </c>
      <c r="H56" s="20">
        <v>0</v>
      </c>
      <c r="I56" s="20">
        <v>58000</v>
      </c>
      <c r="J56" s="20">
        <v>0</v>
      </c>
    </row>
    <row r="57" spans="1:10" x14ac:dyDescent="0.25">
      <c r="A57" s="18"/>
      <c r="B57" s="19" t="s">
        <v>11</v>
      </c>
      <c r="C57" s="20">
        <f t="shared" si="12"/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</row>
    <row r="58" spans="1:10" x14ac:dyDescent="0.25">
      <c r="A58" s="18"/>
      <c r="B58" s="19" t="s">
        <v>12</v>
      </c>
      <c r="C58" s="20">
        <f t="shared" si="12"/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</row>
    <row r="59" spans="1:10" s="7" customFormat="1" x14ac:dyDescent="0.25">
      <c r="A59" s="15" t="s">
        <v>23</v>
      </c>
      <c r="B59" s="16" t="s">
        <v>101</v>
      </c>
      <c r="C59" s="17">
        <f>SUM(C60:C64)</f>
        <v>270317</v>
      </c>
      <c r="D59" s="17">
        <f t="shared" ref="D59:J59" si="13">SUM(D60:D64)</f>
        <v>0</v>
      </c>
      <c r="E59" s="17">
        <f t="shared" si="13"/>
        <v>0</v>
      </c>
      <c r="F59" s="17">
        <f t="shared" si="13"/>
        <v>0</v>
      </c>
      <c r="G59" s="17">
        <f t="shared" si="13"/>
        <v>160500</v>
      </c>
      <c r="H59" s="17">
        <f t="shared" si="13"/>
        <v>0</v>
      </c>
      <c r="I59" s="17">
        <f t="shared" si="13"/>
        <v>109817</v>
      </c>
      <c r="J59" s="17">
        <f t="shared" si="13"/>
        <v>0</v>
      </c>
    </row>
    <row r="60" spans="1:10" x14ac:dyDescent="0.25">
      <c r="A60" s="18"/>
      <c r="B60" s="19" t="s">
        <v>9</v>
      </c>
      <c r="C60" s="20">
        <f>SUM(D60:J60)</f>
        <v>30000</v>
      </c>
      <c r="D60" s="20">
        <v>0</v>
      </c>
      <c r="E60" s="20">
        <v>0</v>
      </c>
      <c r="F60" s="20">
        <v>0</v>
      </c>
      <c r="G60" s="20">
        <v>30000</v>
      </c>
      <c r="H60" s="20">
        <v>0</v>
      </c>
      <c r="I60" s="20">
        <v>0</v>
      </c>
      <c r="J60" s="20">
        <v>0</v>
      </c>
    </row>
    <row r="61" spans="1:10" x14ac:dyDescent="0.25">
      <c r="A61" s="18"/>
      <c r="B61" s="19" t="s">
        <v>13</v>
      </c>
      <c r="C61" s="20">
        <f t="shared" ref="C61:C64" si="14">SUM(D61:J61)</f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</row>
    <row r="62" spans="1:10" x14ac:dyDescent="0.25">
      <c r="A62" s="18"/>
      <c r="B62" s="19" t="s">
        <v>10</v>
      </c>
      <c r="C62" s="20">
        <f t="shared" si="14"/>
        <v>240317</v>
      </c>
      <c r="D62" s="20">
        <v>0</v>
      </c>
      <c r="E62" s="20">
        <v>0</v>
      </c>
      <c r="F62" s="20">
        <v>0</v>
      </c>
      <c r="G62" s="20">
        <v>130500</v>
      </c>
      <c r="H62" s="20">
        <v>0</v>
      </c>
      <c r="I62" s="20">
        <v>109817</v>
      </c>
      <c r="J62" s="20">
        <v>0</v>
      </c>
    </row>
    <row r="63" spans="1:10" x14ac:dyDescent="0.25">
      <c r="A63" s="18"/>
      <c r="B63" s="19" t="s">
        <v>11</v>
      </c>
      <c r="C63" s="20">
        <f t="shared" si="14"/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</row>
    <row r="64" spans="1:10" x14ac:dyDescent="0.25">
      <c r="A64" s="18"/>
      <c r="B64" s="19" t="s">
        <v>12</v>
      </c>
      <c r="C64" s="20">
        <f t="shared" si="14"/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</row>
    <row r="65" spans="1:10" ht="26.25" x14ac:dyDescent="0.25">
      <c r="A65" s="15" t="s">
        <v>24</v>
      </c>
      <c r="B65" s="16" t="s">
        <v>29</v>
      </c>
      <c r="C65" s="17">
        <f>SUM(C66:C70)</f>
        <v>0</v>
      </c>
      <c r="D65" s="17">
        <f t="shared" ref="D65:J65" si="15">SUM(D66:D70)</f>
        <v>0</v>
      </c>
      <c r="E65" s="17">
        <f t="shared" si="15"/>
        <v>0</v>
      </c>
      <c r="F65" s="17">
        <f t="shared" si="15"/>
        <v>0</v>
      </c>
      <c r="G65" s="17">
        <f t="shared" si="15"/>
        <v>0</v>
      </c>
      <c r="H65" s="17">
        <f t="shared" si="15"/>
        <v>0</v>
      </c>
      <c r="I65" s="17">
        <f t="shared" si="15"/>
        <v>0</v>
      </c>
      <c r="J65" s="17">
        <f t="shared" si="15"/>
        <v>0</v>
      </c>
    </row>
    <row r="66" spans="1:10" x14ac:dyDescent="0.25">
      <c r="A66" s="18"/>
      <c r="B66" s="19" t="s">
        <v>9</v>
      </c>
      <c r="C66" s="20">
        <f>SUM(D66:J66)</f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</row>
    <row r="67" spans="1:10" x14ac:dyDescent="0.25">
      <c r="A67" s="18"/>
      <c r="B67" s="19" t="s">
        <v>13</v>
      </c>
      <c r="C67" s="20">
        <f t="shared" ref="C67:C70" si="16">SUM(D67:J67)</f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</row>
    <row r="68" spans="1:10" x14ac:dyDescent="0.25">
      <c r="A68" s="18"/>
      <c r="B68" s="19" t="s">
        <v>10</v>
      </c>
      <c r="C68" s="20">
        <f t="shared" si="16"/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</row>
    <row r="69" spans="1:10" x14ac:dyDescent="0.25">
      <c r="A69" s="18"/>
      <c r="B69" s="19" t="s">
        <v>11</v>
      </c>
      <c r="C69" s="20">
        <f t="shared" si="16"/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</row>
    <row r="70" spans="1:10" x14ac:dyDescent="0.25">
      <c r="A70" s="18"/>
      <c r="B70" s="19" t="s">
        <v>12</v>
      </c>
      <c r="C70" s="20">
        <f t="shared" si="16"/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</row>
    <row r="71" spans="1:10" x14ac:dyDescent="0.25">
      <c r="A71" s="15" t="s">
        <v>28</v>
      </c>
      <c r="B71" s="21" t="s">
        <v>89</v>
      </c>
      <c r="C71" s="17">
        <f>SUM(C72:C76)</f>
        <v>240000</v>
      </c>
      <c r="D71" s="17">
        <f t="shared" ref="D71:J71" si="17">SUM(D72:D76)</f>
        <v>0</v>
      </c>
      <c r="E71" s="17">
        <f t="shared" si="17"/>
        <v>0</v>
      </c>
      <c r="F71" s="17">
        <f t="shared" si="17"/>
        <v>0</v>
      </c>
      <c r="G71" s="17">
        <f t="shared" si="17"/>
        <v>0</v>
      </c>
      <c r="H71" s="17">
        <f t="shared" si="17"/>
        <v>240000</v>
      </c>
      <c r="I71" s="17">
        <f t="shared" si="17"/>
        <v>0</v>
      </c>
      <c r="J71" s="17">
        <f t="shared" si="17"/>
        <v>0</v>
      </c>
    </row>
    <row r="72" spans="1:10" x14ac:dyDescent="0.25">
      <c r="A72" s="18"/>
      <c r="B72" s="19" t="s">
        <v>9</v>
      </c>
      <c r="C72" s="20">
        <f>SUM(D72:J72)</f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</row>
    <row r="73" spans="1:10" x14ac:dyDescent="0.25">
      <c r="A73" s="18"/>
      <c r="B73" s="19" t="s">
        <v>13</v>
      </c>
      <c r="C73" s="20">
        <f t="shared" ref="C73:C76" si="18">SUM(D73:J73)</f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</row>
    <row r="74" spans="1:10" x14ac:dyDescent="0.25">
      <c r="A74" s="18"/>
      <c r="B74" s="19" t="s">
        <v>10</v>
      </c>
      <c r="C74" s="20">
        <f t="shared" si="18"/>
        <v>240000</v>
      </c>
      <c r="D74" s="20">
        <v>0</v>
      </c>
      <c r="E74" s="20">
        <v>0</v>
      </c>
      <c r="F74" s="20">
        <v>0</v>
      </c>
      <c r="G74" s="20">
        <v>0</v>
      </c>
      <c r="H74" s="20">
        <f>220000+20000</f>
        <v>240000</v>
      </c>
      <c r="I74" s="20">
        <v>0</v>
      </c>
      <c r="J74" s="20">
        <v>0</v>
      </c>
    </row>
    <row r="75" spans="1:10" x14ac:dyDescent="0.25">
      <c r="A75" s="18"/>
      <c r="B75" s="19" t="s">
        <v>11</v>
      </c>
      <c r="C75" s="20">
        <f t="shared" si="18"/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</row>
    <row r="76" spans="1:10" x14ac:dyDescent="0.25">
      <c r="A76" s="18"/>
      <c r="B76" s="19" t="s">
        <v>12</v>
      </c>
      <c r="C76" s="20">
        <f t="shared" si="18"/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</row>
    <row r="77" spans="1:10" ht="15" customHeight="1" x14ac:dyDescent="0.25">
      <c r="A77" s="15" t="s">
        <v>57</v>
      </c>
      <c r="B77" s="21" t="s">
        <v>80</v>
      </c>
      <c r="C77" s="17">
        <f>SUM(C78:C82)</f>
        <v>410000</v>
      </c>
      <c r="D77" s="17">
        <f t="shared" ref="D77:J77" si="19">SUM(D78:D82)</f>
        <v>0</v>
      </c>
      <c r="E77" s="17">
        <f t="shared" si="19"/>
        <v>30000</v>
      </c>
      <c r="F77" s="17">
        <f t="shared" si="19"/>
        <v>0</v>
      </c>
      <c r="G77" s="17">
        <f t="shared" si="19"/>
        <v>200000</v>
      </c>
      <c r="H77" s="17">
        <f t="shared" si="19"/>
        <v>0</v>
      </c>
      <c r="I77" s="17">
        <f t="shared" si="19"/>
        <v>180000</v>
      </c>
      <c r="J77" s="17">
        <f t="shared" si="19"/>
        <v>0</v>
      </c>
    </row>
    <row r="78" spans="1:10" ht="15" customHeight="1" x14ac:dyDescent="0.25">
      <c r="A78" s="18"/>
      <c r="B78" s="19" t="s">
        <v>9</v>
      </c>
      <c r="C78" s="20">
        <f>SUM(D78:J78)</f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</row>
    <row r="79" spans="1:10" ht="15" customHeight="1" x14ac:dyDescent="0.25">
      <c r="A79" s="18"/>
      <c r="B79" s="19" t="s">
        <v>13</v>
      </c>
      <c r="C79" s="20">
        <f t="shared" ref="C79:C82" si="20">SUM(D79:J79)</f>
        <v>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</row>
    <row r="80" spans="1:10" ht="15" customHeight="1" x14ac:dyDescent="0.25">
      <c r="A80" s="18"/>
      <c r="B80" s="19" t="s">
        <v>10</v>
      </c>
      <c r="C80" s="20">
        <f t="shared" si="20"/>
        <v>380000</v>
      </c>
      <c r="D80" s="20">
        <v>0</v>
      </c>
      <c r="E80" s="20">
        <v>0</v>
      </c>
      <c r="F80" s="20">
        <v>0</v>
      </c>
      <c r="G80" s="20">
        <v>200000</v>
      </c>
      <c r="H80" s="20">
        <v>0</v>
      </c>
      <c r="I80" s="20">
        <v>180000</v>
      </c>
      <c r="J80" s="20">
        <v>0</v>
      </c>
    </row>
    <row r="81" spans="1:10" ht="15" customHeight="1" x14ac:dyDescent="0.25">
      <c r="A81" s="18"/>
      <c r="B81" s="19" t="s">
        <v>11</v>
      </c>
      <c r="C81" s="20">
        <f t="shared" si="20"/>
        <v>30000</v>
      </c>
      <c r="D81" s="20">
        <v>0</v>
      </c>
      <c r="E81" s="20">
        <v>30000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</row>
    <row r="82" spans="1:10" ht="15" customHeight="1" x14ac:dyDescent="0.25">
      <c r="A82" s="18"/>
      <c r="B82" s="19" t="s">
        <v>12</v>
      </c>
      <c r="C82" s="20">
        <f t="shared" si="20"/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</row>
    <row r="83" spans="1:10" ht="15" customHeight="1" x14ac:dyDescent="0.25">
      <c r="A83" s="26" t="s">
        <v>25</v>
      </c>
      <c r="B83" s="27" t="s">
        <v>44</v>
      </c>
      <c r="C83" s="28">
        <f>C84+C90+C96+C102+C108</f>
        <v>842546.75</v>
      </c>
      <c r="D83" s="28">
        <f t="shared" ref="D83:J83" si="21">D84+D90+D96+D102+D108</f>
        <v>0</v>
      </c>
      <c r="E83" s="28">
        <f t="shared" si="21"/>
        <v>196494</v>
      </c>
      <c r="F83" s="28">
        <f t="shared" si="21"/>
        <v>0</v>
      </c>
      <c r="G83" s="28">
        <f t="shared" si="21"/>
        <v>39052</v>
      </c>
      <c r="H83" s="28">
        <f t="shared" si="21"/>
        <v>398494</v>
      </c>
      <c r="I83" s="28">
        <f t="shared" si="21"/>
        <v>208506.75</v>
      </c>
      <c r="J83" s="28">
        <f t="shared" si="21"/>
        <v>0</v>
      </c>
    </row>
    <row r="84" spans="1:10" ht="27" customHeight="1" x14ac:dyDescent="0.25">
      <c r="A84" s="15" t="s">
        <v>26</v>
      </c>
      <c r="B84" s="24" t="s">
        <v>98</v>
      </c>
      <c r="C84" s="25">
        <f>SUM(C85:C89)</f>
        <v>312482</v>
      </c>
      <c r="D84" s="25">
        <f t="shared" ref="D84:J84" si="22">SUM(D85:D89)</f>
        <v>0</v>
      </c>
      <c r="E84" s="25">
        <f t="shared" si="22"/>
        <v>183430</v>
      </c>
      <c r="F84" s="25">
        <f t="shared" si="22"/>
        <v>0</v>
      </c>
      <c r="G84" s="25">
        <f t="shared" si="22"/>
        <v>29052</v>
      </c>
      <c r="H84" s="25">
        <f t="shared" si="22"/>
        <v>0</v>
      </c>
      <c r="I84" s="25">
        <f t="shared" si="22"/>
        <v>100000</v>
      </c>
      <c r="J84" s="25">
        <f t="shared" si="22"/>
        <v>0</v>
      </c>
    </row>
    <row r="85" spans="1:10" ht="15" customHeight="1" x14ac:dyDescent="0.25">
      <c r="A85" s="18"/>
      <c r="B85" s="18" t="s">
        <v>9</v>
      </c>
      <c r="C85" s="23">
        <f>SUM(D85:J85)</f>
        <v>29052</v>
      </c>
      <c r="D85" s="23">
        <v>0</v>
      </c>
      <c r="E85" s="23">
        <v>0</v>
      </c>
      <c r="F85" s="23">
        <v>0</v>
      </c>
      <c r="G85" s="23">
        <v>29052</v>
      </c>
      <c r="H85" s="23">
        <v>0</v>
      </c>
      <c r="I85" s="23">
        <v>0</v>
      </c>
      <c r="J85" s="23">
        <v>0</v>
      </c>
    </row>
    <row r="86" spans="1:10" ht="15" customHeight="1" x14ac:dyDescent="0.25">
      <c r="A86" s="18"/>
      <c r="B86" s="18" t="s">
        <v>13</v>
      </c>
      <c r="C86" s="23">
        <f t="shared" ref="C86:C89" si="23">SUM(D86:J86)</f>
        <v>0</v>
      </c>
      <c r="D86" s="23">
        <v>0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</row>
    <row r="87" spans="1:10" ht="15" customHeight="1" x14ac:dyDescent="0.25">
      <c r="A87" s="18"/>
      <c r="B87" s="18" t="s">
        <v>10</v>
      </c>
      <c r="C87" s="23">
        <f t="shared" si="23"/>
        <v>253430</v>
      </c>
      <c r="D87" s="23">
        <v>0</v>
      </c>
      <c r="E87" s="23">
        <v>153430</v>
      </c>
      <c r="F87" s="23">
        <v>0</v>
      </c>
      <c r="G87" s="23">
        <v>0</v>
      </c>
      <c r="H87" s="23">
        <v>0</v>
      </c>
      <c r="I87" s="23">
        <v>100000</v>
      </c>
      <c r="J87" s="23">
        <v>0</v>
      </c>
    </row>
    <row r="88" spans="1:10" ht="15" customHeight="1" x14ac:dyDescent="0.25">
      <c r="A88" s="18"/>
      <c r="B88" s="18" t="s">
        <v>11</v>
      </c>
      <c r="C88" s="23">
        <f t="shared" si="23"/>
        <v>30000</v>
      </c>
      <c r="D88" s="23">
        <v>0</v>
      </c>
      <c r="E88" s="23">
        <v>30000</v>
      </c>
      <c r="F88" s="23">
        <v>0</v>
      </c>
      <c r="G88" s="23">
        <v>0</v>
      </c>
      <c r="H88" s="23">
        <v>0</v>
      </c>
      <c r="I88" s="23">
        <v>0</v>
      </c>
      <c r="J88" s="23">
        <v>0</v>
      </c>
    </row>
    <row r="89" spans="1:10" ht="15" customHeight="1" x14ac:dyDescent="0.25">
      <c r="A89" s="18"/>
      <c r="B89" s="18" t="s">
        <v>12</v>
      </c>
      <c r="C89" s="23">
        <f t="shared" si="23"/>
        <v>0</v>
      </c>
      <c r="D89" s="23">
        <v>0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3">
        <v>0</v>
      </c>
    </row>
    <row r="90" spans="1:10" x14ac:dyDescent="0.25">
      <c r="A90" s="15" t="s">
        <v>27</v>
      </c>
      <c r="B90" s="15" t="s">
        <v>60</v>
      </c>
      <c r="C90" s="25">
        <f>SUM(C91:C95)</f>
        <v>97888.75</v>
      </c>
      <c r="D90" s="25">
        <f t="shared" ref="D90:J90" si="24">SUM(D91:D95)</f>
        <v>0</v>
      </c>
      <c r="E90" s="25">
        <f t="shared" si="24"/>
        <v>0</v>
      </c>
      <c r="F90" s="25">
        <f t="shared" si="24"/>
        <v>0</v>
      </c>
      <c r="G90" s="25">
        <f t="shared" si="24"/>
        <v>0</v>
      </c>
      <c r="H90" s="25">
        <f t="shared" si="24"/>
        <v>0</v>
      </c>
      <c r="I90" s="25">
        <f t="shared" si="24"/>
        <v>97888.75</v>
      </c>
      <c r="J90" s="25">
        <f t="shared" si="24"/>
        <v>0</v>
      </c>
    </row>
    <row r="91" spans="1:10" x14ac:dyDescent="0.25">
      <c r="A91" s="18"/>
      <c r="B91" s="18" t="s">
        <v>9</v>
      </c>
      <c r="C91" s="23">
        <f>SUM(D91:J91)</f>
        <v>0</v>
      </c>
      <c r="D91" s="23">
        <v>0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  <c r="J91" s="23">
        <v>0</v>
      </c>
    </row>
    <row r="92" spans="1:10" x14ac:dyDescent="0.25">
      <c r="A92" s="18"/>
      <c r="B92" s="18" t="s">
        <v>13</v>
      </c>
      <c r="C92" s="23">
        <f t="shared" ref="C92:C94" si="25">SUM(D92:J92)</f>
        <v>0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</row>
    <row r="93" spans="1:10" x14ac:dyDescent="0.25">
      <c r="A93" s="18"/>
      <c r="B93" s="18" t="s">
        <v>10</v>
      </c>
      <c r="C93" s="23">
        <f t="shared" si="25"/>
        <v>97888.75</v>
      </c>
      <c r="D93" s="23">
        <v>0</v>
      </c>
      <c r="E93" s="23">
        <v>0</v>
      </c>
      <c r="F93" s="23">
        <v>0</v>
      </c>
      <c r="G93" s="23">
        <v>0</v>
      </c>
      <c r="H93" s="23">
        <v>0</v>
      </c>
      <c r="I93" s="23">
        <v>97888.75</v>
      </c>
      <c r="J93" s="23">
        <v>0</v>
      </c>
    </row>
    <row r="94" spans="1:10" x14ac:dyDescent="0.25">
      <c r="A94" s="18"/>
      <c r="B94" s="18" t="s">
        <v>11</v>
      </c>
      <c r="C94" s="23">
        <f t="shared" si="25"/>
        <v>0</v>
      </c>
      <c r="D94" s="23">
        <v>0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</row>
    <row r="95" spans="1:10" x14ac:dyDescent="0.25">
      <c r="A95" s="18"/>
      <c r="B95" s="18" t="s">
        <v>12</v>
      </c>
      <c r="C95" s="23">
        <f t="shared" ref="C95" si="26">SUM(D95:J95)</f>
        <v>0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</row>
    <row r="96" spans="1:10" ht="25.5" x14ac:dyDescent="0.25">
      <c r="A96" s="15" t="s">
        <v>47</v>
      </c>
      <c r="B96" s="24" t="s">
        <v>62</v>
      </c>
      <c r="C96" s="25">
        <f>SUM(C97:C101)</f>
        <v>408494</v>
      </c>
      <c r="D96" s="25">
        <f t="shared" ref="D96:J96" si="27">SUM(D97:D101)</f>
        <v>0</v>
      </c>
      <c r="E96" s="25">
        <f t="shared" si="27"/>
        <v>0</v>
      </c>
      <c r="F96" s="25">
        <f t="shared" si="27"/>
        <v>0</v>
      </c>
      <c r="G96" s="25">
        <f t="shared" si="27"/>
        <v>10000</v>
      </c>
      <c r="H96" s="25">
        <f t="shared" si="27"/>
        <v>398494</v>
      </c>
      <c r="I96" s="25">
        <f t="shared" si="27"/>
        <v>0</v>
      </c>
      <c r="J96" s="25">
        <f t="shared" si="27"/>
        <v>0</v>
      </c>
    </row>
    <row r="97" spans="1:10" x14ac:dyDescent="0.25">
      <c r="A97" s="18"/>
      <c r="B97" s="18" t="s">
        <v>9</v>
      </c>
      <c r="C97" s="23">
        <f>SUM(D97:J97)</f>
        <v>0</v>
      </c>
      <c r="D97" s="23">
        <v>0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</row>
    <row r="98" spans="1:10" x14ac:dyDescent="0.25">
      <c r="A98" s="18"/>
      <c r="B98" s="18" t="s">
        <v>13</v>
      </c>
      <c r="C98" s="23">
        <f t="shared" ref="C98:C101" si="28">SUM(D98:J98)</f>
        <v>0</v>
      </c>
      <c r="D98" s="23">
        <v>0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</row>
    <row r="99" spans="1:10" x14ac:dyDescent="0.25">
      <c r="A99" s="18"/>
      <c r="B99" s="18" t="s">
        <v>10</v>
      </c>
      <c r="C99" s="23">
        <f t="shared" si="28"/>
        <v>408494</v>
      </c>
      <c r="D99" s="23">
        <v>0</v>
      </c>
      <c r="E99" s="23">
        <v>0</v>
      </c>
      <c r="F99" s="23">
        <v>0</v>
      </c>
      <c r="G99" s="23">
        <v>10000</v>
      </c>
      <c r="H99" s="23">
        <v>398494</v>
      </c>
      <c r="I99" s="23">
        <v>0</v>
      </c>
      <c r="J99" s="23">
        <v>0</v>
      </c>
    </row>
    <row r="100" spans="1:10" x14ac:dyDescent="0.25">
      <c r="A100" s="18"/>
      <c r="B100" s="18" t="s">
        <v>11</v>
      </c>
      <c r="C100" s="23">
        <f t="shared" si="28"/>
        <v>0</v>
      </c>
      <c r="D100" s="23">
        <v>0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</row>
    <row r="101" spans="1:10" x14ac:dyDescent="0.25">
      <c r="A101" s="18"/>
      <c r="B101" s="18" t="s">
        <v>12</v>
      </c>
      <c r="C101" s="23">
        <f t="shared" si="28"/>
        <v>0</v>
      </c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</row>
    <row r="102" spans="1:10" x14ac:dyDescent="0.25">
      <c r="A102" s="15" t="s">
        <v>56</v>
      </c>
      <c r="B102" s="15" t="s">
        <v>58</v>
      </c>
      <c r="C102" s="25">
        <f>SUM(C103:C107)</f>
        <v>0</v>
      </c>
      <c r="D102" s="25">
        <f t="shared" ref="D102:J102" si="29">SUM(D103:D107)</f>
        <v>0</v>
      </c>
      <c r="E102" s="25">
        <f t="shared" si="29"/>
        <v>0</v>
      </c>
      <c r="F102" s="25">
        <f t="shared" si="29"/>
        <v>0</v>
      </c>
      <c r="G102" s="25">
        <f t="shared" si="29"/>
        <v>0</v>
      </c>
      <c r="H102" s="25">
        <f t="shared" si="29"/>
        <v>0</v>
      </c>
      <c r="I102" s="25">
        <f t="shared" si="29"/>
        <v>0</v>
      </c>
      <c r="J102" s="25">
        <f t="shared" si="29"/>
        <v>0</v>
      </c>
    </row>
    <row r="103" spans="1:10" x14ac:dyDescent="0.25">
      <c r="A103" s="18"/>
      <c r="B103" s="18" t="s">
        <v>9</v>
      </c>
      <c r="C103" s="23">
        <f>SUM(D103:J103)</f>
        <v>0</v>
      </c>
      <c r="D103" s="23">
        <v>0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23">
        <v>0</v>
      </c>
    </row>
    <row r="104" spans="1:10" x14ac:dyDescent="0.25">
      <c r="A104" s="18"/>
      <c r="B104" s="18" t="s">
        <v>13</v>
      </c>
      <c r="C104" s="23">
        <f t="shared" ref="C104:C107" si="30">SUM(D104:J104)</f>
        <v>0</v>
      </c>
      <c r="D104" s="23">
        <v>0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</row>
    <row r="105" spans="1:10" x14ac:dyDescent="0.25">
      <c r="A105" s="18"/>
      <c r="B105" s="18" t="s">
        <v>10</v>
      </c>
      <c r="C105" s="23">
        <f t="shared" si="30"/>
        <v>0</v>
      </c>
      <c r="D105" s="23">
        <v>0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</row>
    <row r="106" spans="1:10" x14ac:dyDescent="0.25">
      <c r="A106" s="18"/>
      <c r="B106" s="18" t="s">
        <v>11</v>
      </c>
      <c r="C106" s="23">
        <f t="shared" si="30"/>
        <v>0</v>
      </c>
      <c r="D106" s="23">
        <v>0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</row>
    <row r="107" spans="1:10" x14ac:dyDescent="0.25">
      <c r="A107" s="18"/>
      <c r="B107" s="18" t="s">
        <v>12</v>
      </c>
      <c r="C107" s="23">
        <f t="shared" si="30"/>
        <v>0</v>
      </c>
      <c r="D107" s="23">
        <v>0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</row>
    <row r="108" spans="1:10" x14ac:dyDescent="0.25">
      <c r="A108" s="15" t="s">
        <v>59</v>
      </c>
      <c r="B108" s="15" t="s">
        <v>90</v>
      </c>
      <c r="C108" s="25">
        <f>SUM(C109:C113)</f>
        <v>23682</v>
      </c>
      <c r="D108" s="25">
        <f t="shared" ref="D108:J108" si="31">SUM(D109:D113)</f>
        <v>0</v>
      </c>
      <c r="E108" s="25">
        <f t="shared" si="31"/>
        <v>13064</v>
      </c>
      <c r="F108" s="25">
        <f t="shared" si="31"/>
        <v>0</v>
      </c>
      <c r="G108" s="25">
        <f t="shared" si="31"/>
        <v>0</v>
      </c>
      <c r="H108" s="25">
        <f t="shared" si="31"/>
        <v>0</v>
      </c>
      <c r="I108" s="25">
        <f t="shared" si="31"/>
        <v>10618</v>
      </c>
      <c r="J108" s="25">
        <f t="shared" si="31"/>
        <v>0</v>
      </c>
    </row>
    <row r="109" spans="1:10" x14ac:dyDescent="0.25">
      <c r="A109" s="18"/>
      <c r="B109" s="18" t="s">
        <v>9</v>
      </c>
      <c r="C109" s="23">
        <f>SUM(D109:J109)</f>
        <v>0</v>
      </c>
      <c r="D109" s="23">
        <v>0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</row>
    <row r="110" spans="1:10" x14ac:dyDescent="0.25">
      <c r="A110" s="18"/>
      <c r="B110" s="18" t="s">
        <v>13</v>
      </c>
      <c r="C110" s="23">
        <f t="shared" ref="C110:C113" si="32">SUM(D110:J110)</f>
        <v>0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</row>
    <row r="111" spans="1:10" x14ac:dyDescent="0.25">
      <c r="A111" s="18"/>
      <c r="B111" s="18" t="s">
        <v>10</v>
      </c>
      <c r="C111" s="23">
        <f t="shared" si="32"/>
        <v>23682</v>
      </c>
      <c r="D111" s="23">
        <v>0</v>
      </c>
      <c r="E111" s="23">
        <v>13064</v>
      </c>
      <c r="F111" s="23">
        <v>0</v>
      </c>
      <c r="G111" s="23">
        <v>0</v>
      </c>
      <c r="H111" s="23">
        <v>0</v>
      </c>
      <c r="I111" s="23">
        <v>10618</v>
      </c>
      <c r="J111" s="23">
        <v>0</v>
      </c>
    </row>
    <row r="112" spans="1:10" x14ac:dyDescent="0.25">
      <c r="A112" s="18"/>
      <c r="B112" s="18" t="s">
        <v>11</v>
      </c>
      <c r="C112" s="23">
        <f t="shared" si="32"/>
        <v>0</v>
      </c>
      <c r="D112" s="23">
        <v>0</v>
      </c>
      <c r="E112" s="23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</row>
    <row r="113" spans="1:10" x14ac:dyDescent="0.25">
      <c r="A113" s="18"/>
      <c r="B113" s="18" t="s">
        <v>12</v>
      </c>
      <c r="C113" s="23">
        <f t="shared" si="32"/>
        <v>0</v>
      </c>
      <c r="D113" s="23">
        <v>0</v>
      </c>
      <c r="E113" s="23">
        <v>0</v>
      </c>
      <c r="F113" s="23">
        <v>0</v>
      </c>
      <c r="G113" s="23">
        <v>0</v>
      </c>
      <c r="H113" s="23">
        <v>0</v>
      </c>
      <c r="I113" s="23">
        <v>0</v>
      </c>
      <c r="J113" s="23">
        <v>0</v>
      </c>
    </row>
    <row r="114" spans="1:10" x14ac:dyDescent="0.25">
      <c r="A114" s="26" t="s">
        <v>39</v>
      </c>
      <c r="B114" s="29" t="s">
        <v>61</v>
      </c>
      <c r="C114" s="28">
        <f>C115+C121+C127+C133+C139+C145+C151</f>
        <v>3327684.38</v>
      </c>
      <c r="D114" s="28">
        <f>D115+D121+D127+D133+D139+D145+D151</f>
        <v>0</v>
      </c>
      <c r="E114" s="28">
        <f>E115+E121+E127+E133+E139+E145+E151</f>
        <v>0</v>
      </c>
      <c r="F114" s="28">
        <f t="shared" ref="F114:I114" si="33">F115+F121+F127+F133+F139+F145+F151</f>
        <v>0</v>
      </c>
      <c r="G114" s="28">
        <f t="shared" si="33"/>
        <v>107854</v>
      </c>
      <c r="H114" s="28">
        <f t="shared" si="33"/>
        <v>1269679</v>
      </c>
      <c r="I114" s="28">
        <f t="shared" si="33"/>
        <v>1950151.38</v>
      </c>
      <c r="J114" s="28">
        <f t="shared" ref="J114" si="34">J115</f>
        <v>0</v>
      </c>
    </row>
    <row r="115" spans="1:10" x14ac:dyDescent="0.25">
      <c r="A115" s="15" t="s">
        <v>40</v>
      </c>
      <c r="B115" s="21" t="s">
        <v>65</v>
      </c>
      <c r="C115" s="17">
        <f>SUM(C116:C120)</f>
        <v>1507497.38</v>
      </c>
      <c r="D115" s="17">
        <f t="shared" ref="D115:J115" si="35">SUM(D116:D120)</f>
        <v>0</v>
      </c>
      <c r="E115" s="17">
        <f t="shared" si="35"/>
        <v>0</v>
      </c>
      <c r="F115" s="17">
        <f t="shared" si="35"/>
        <v>0</v>
      </c>
      <c r="G115" s="17">
        <f t="shared" si="35"/>
        <v>0</v>
      </c>
      <c r="H115" s="17">
        <f t="shared" si="35"/>
        <v>269679</v>
      </c>
      <c r="I115" s="17">
        <f t="shared" si="35"/>
        <v>1237818.3799999999</v>
      </c>
      <c r="J115" s="17">
        <f t="shared" si="35"/>
        <v>0</v>
      </c>
    </row>
    <row r="116" spans="1:10" x14ac:dyDescent="0.25">
      <c r="A116" s="18"/>
      <c r="B116" s="19" t="s">
        <v>9</v>
      </c>
      <c r="C116" s="20">
        <f>SUM(D116:J116)</f>
        <v>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</row>
    <row r="117" spans="1:10" x14ac:dyDescent="0.25">
      <c r="A117" s="18"/>
      <c r="B117" s="19" t="s">
        <v>13</v>
      </c>
      <c r="C117" s="20">
        <f t="shared" ref="C117:C120" si="36">SUM(D117:J117)</f>
        <v>0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</row>
    <row r="118" spans="1:10" x14ac:dyDescent="0.25">
      <c r="A118" s="18"/>
      <c r="B118" s="19" t="s">
        <v>10</v>
      </c>
      <c r="C118" s="20">
        <f t="shared" si="36"/>
        <v>1507497.38</v>
      </c>
      <c r="D118" s="20">
        <v>0</v>
      </c>
      <c r="E118" s="20">
        <v>0</v>
      </c>
      <c r="F118" s="20">
        <v>0</v>
      </c>
      <c r="G118" s="20">
        <v>0</v>
      </c>
      <c r="H118" s="20">
        <v>269679</v>
      </c>
      <c r="I118" s="20">
        <v>1237818.3799999999</v>
      </c>
      <c r="J118" s="20">
        <v>0</v>
      </c>
    </row>
    <row r="119" spans="1:10" x14ac:dyDescent="0.25">
      <c r="A119" s="18"/>
      <c r="B119" s="19" t="s">
        <v>11</v>
      </c>
      <c r="C119" s="20">
        <f t="shared" si="36"/>
        <v>0</v>
      </c>
      <c r="D119" s="20">
        <v>0</v>
      </c>
      <c r="E119" s="20">
        <v>0</v>
      </c>
      <c r="F119" s="20">
        <v>0</v>
      </c>
      <c r="G119" s="20">
        <v>0</v>
      </c>
      <c r="H119" s="20">
        <v>0</v>
      </c>
      <c r="I119" s="20">
        <v>0</v>
      </c>
      <c r="J119" s="20">
        <v>0</v>
      </c>
    </row>
    <row r="120" spans="1:10" x14ac:dyDescent="0.25">
      <c r="A120" s="18"/>
      <c r="B120" s="19" t="s">
        <v>12</v>
      </c>
      <c r="C120" s="20">
        <f t="shared" si="36"/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</row>
    <row r="121" spans="1:10" ht="15" customHeight="1" x14ac:dyDescent="0.25">
      <c r="A121" s="15" t="s">
        <v>70</v>
      </c>
      <c r="B121" s="21" t="s">
        <v>71</v>
      </c>
      <c r="C121" s="17">
        <f>SUM(C122:C126)</f>
        <v>469854</v>
      </c>
      <c r="D121" s="17">
        <f t="shared" ref="D121:J121" si="37">SUM(D122:D126)</f>
        <v>0</v>
      </c>
      <c r="E121" s="17">
        <f t="shared" si="37"/>
        <v>0</v>
      </c>
      <c r="F121" s="17">
        <f t="shared" si="37"/>
        <v>0</v>
      </c>
      <c r="G121" s="17">
        <f t="shared" si="37"/>
        <v>24854</v>
      </c>
      <c r="H121" s="17">
        <f t="shared" si="37"/>
        <v>0</v>
      </c>
      <c r="I121" s="17">
        <f>SUM(I122:I126)</f>
        <v>445000</v>
      </c>
      <c r="J121" s="17">
        <f t="shared" si="37"/>
        <v>0</v>
      </c>
    </row>
    <row r="122" spans="1:10" ht="14.25" customHeight="1" x14ac:dyDescent="0.25">
      <c r="A122" s="18"/>
      <c r="B122" s="19" t="s">
        <v>9</v>
      </c>
      <c r="C122" s="20">
        <f>SUM(D122:J122)</f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</row>
    <row r="123" spans="1:10" ht="15.6" customHeight="1" x14ac:dyDescent="0.25">
      <c r="A123" s="18"/>
      <c r="B123" s="19" t="s">
        <v>13</v>
      </c>
      <c r="C123" s="20">
        <f t="shared" ref="C123:C126" si="38">SUM(D123:J123)</f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</row>
    <row r="124" spans="1:10" ht="15.75" customHeight="1" x14ac:dyDescent="0.25">
      <c r="A124" s="18"/>
      <c r="B124" s="19" t="s">
        <v>10</v>
      </c>
      <c r="C124" s="20">
        <f t="shared" si="38"/>
        <v>469854</v>
      </c>
      <c r="D124" s="20">
        <v>0</v>
      </c>
      <c r="E124" s="20">
        <v>0</v>
      </c>
      <c r="F124" s="20">
        <v>0</v>
      </c>
      <c r="G124" s="20">
        <v>24854</v>
      </c>
      <c r="H124" s="20">
        <v>0</v>
      </c>
      <c r="I124" s="20">
        <v>445000</v>
      </c>
      <c r="J124" s="20">
        <v>0</v>
      </c>
    </row>
    <row r="125" spans="1:10" ht="15.75" customHeight="1" x14ac:dyDescent="0.25">
      <c r="A125" s="18"/>
      <c r="B125" s="19" t="s">
        <v>11</v>
      </c>
      <c r="C125" s="20">
        <f t="shared" si="38"/>
        <v>0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  <c r="I125" s="20">
        <v>0</v>
      </c>
      <c r="J125" s="20">
        <v>0</v>
      </c>
    </row>
    <row r="126" spans="1:10" x14ac:dyDescent="0.25">
      <c r="A126" s="18"/>
      <c r="B126" s="19" t="s">
        <v>12</v>
      </c>
      <c r="C126" s="20">
        <f t="shared" si="38"/>
        <v>0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</row>
    <row r="127" spans="1:10" ht="26.25" x14ac:dyDescent="0.25">
      <c r="A127" s="15" t="s">
        <v>72</v>
      </c>
      <c r="B127" s="16" t="s">
        <v>73</v>
      </c>
      <c r="C127" s="17">
        <f>SUM(C128:C132)</f>
        <v>194100</v>
      </c>
      <c r="D127" s="17">
        <f t="shared" ref="D127:F127" si="39">SUM(D128:D132)</f>
        <v>0</v>
      </c>
      <c r="E127" s="17">
        <f t="shared" si="39"/>
        <v>0</v>
      </c>
      <c r="F127" s="17">
        <f t="shared" si="39"/>
        <v>0</v>
      </c>
      <c r="G127" s="17">
        <f>SUM(G128:G132)</f>
        <v>33000</v>
      </c>
      <c r="H127" s="17">
        <f>SUM(H128:H132)</f>
        <v>0</v>
      </c>
      <c r="I127" s="17">
        <f>SUM(I128:I132)</f>
        <v>161100</v>
      </c>
      <c r="J127" s="17">
        <f>SUM(J169:J191)</f>
        <v>0</v>
      </c>
    </row>
    <row r="128" spans="1:10" x14ac:dyDescent="0.25">
      <c r="A128" s="18"/>
      <c r="B128" s="19" t="s">
        <v>9</v>
      </c>
      <c r="C128" s="20">
        <f>SUM(D128:J128)</f>
        <v>0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</row>
    <row r="129" spans="1:10" x14ac:dyDescent="0.25">
      <c r="A129" s="18"/>
      <c r="B129" s="19" t="s">
        <v>13</v>
      </c>
      <c r="C129" s="20">
        <f>SUM(D129:J129)</f>
        <v>0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  <c r="I129" s="20">
        <v>0</v>
      </c>
      <c r="J129" s="20">
        <v>0</v>
      </c>
    </row>
    <row r="130" spans="1:10" x14ac:dyDescent="0.25">
      <c r="A130" s="18"/>
      <c r="B130" s="19" t="s">
        <v>10</v>
      </c>
      <c r="C130" s="20">
        <f>SUM(D130:J130)</f>
        <v>194100</v>
      </c>
      <c r="D130" s="20">
        <v>0</v>
      </c>
      <c r="E130" s="20">
        <v>0</v>
      </c>
      <c r="F130" s="20">
        <v>0</v>
      </c>
      <c r="G130" s="20">
        <v>33000</v>
      </c>
      <c r="H130" s="20">
        <v>0</v>
      </c>
      <c r="I130" s="20">
        <v>161100</v>
      </c>
      <c r="J130" s="20">
        <v>0</v>
      </c>
    </row>
    <row r="131" spans="1:10" x14ac:dyDescent="0.25">
      <c r="A131" s="18"/>
      <c r="B131" s="19" t="s">
        <v>11</v>
      </c>
      <c r="C131" s="20">
        <f t="shared" ref="C131:C132" si="40">SUM(D131:J131)</f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</row>
    <row r="132" spans="1:10" x14ac:dyDescent="0.25">
      <c r="A132" s="18"/>
      <c r="B132" s="19" t="s">
        <v>12</v>
      </c>
      <c r="C132" s="20">
        <f t="shared" si="40"/>
        <v>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</row>
    <row r="133" spans="1:10" x14ac:dyDescent="0.25">
      <c r="A133" s="15" t="s">
        <v>74</v>
      </c>
      <c r="B133" s="21" t="s">
        <v>75</v>
      </c>
      <c r="C133" s="17">
        <f>SUM(C134:C138)</f>
        <v>116233</v>
      </c>
      <c r="D133" s="17">
        <f t="shared" ref="D133:F133" si="41">SUM(D134:D138)</f>
        <v>0</v>
      </c>
      <c r="E133" s="17">
        <f t="shared" si="41"/>
        <v>0</v>
      </c>
      <c r="F133" s="17">
        <f t="shared" si="41"/>
        <v>0</v>
      </c>
      <c r="G133" s="17">
        <f>SUM(G134:G138)</f>
        <v>10000</v>
      </c>
      <c r="H133" s="17">
        <f>SUM(H134:H138)</f>
        <v>0</v>
      </c>
      <c r="I133" s="17">
        <f>SUM(I134:I138)</f>
        <v>106233</v>
      </c>
      <c r="J133" s="17">
        <f>SUM(J134:J138)</f>
        <v>0</v>
      </c>
    </row>
    <row r="134" spans="1:10" x14ac:dyDescent="0.25">
      <c r="A134" s="18"/>
      <c r="B134" s="19" t="s">
        <v>9</v>
      </c>
      <c r="C134" s="20">
        <f>SUM(D134:J134)</f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</row>
    <row r="135" spans="1:10" x14ac:dyDescent="0.25">
      <c r="A135" s="18"/>
      <c r="B135" s="19" t="s">
        <v>13</v>
      </c>
      <c r="C135" s="20">
        <f>SUM(D135:J135)</f>
        <v>0</v>
      </c>
      <c r="D135" s="20">
        <v>0</v>
      </c>
      <c r="E135" s="20">
        <v>0</v>
      </c>
      <c r="F135" s="20">
        <v>0</v>
      </c>
      <c r="G135" s="20">
        <v>0</v>
      </c>
      <c r="H135" s="20">
        <v>0</v>
      </c>
      <c r="I135" s="20">
        <v>0</v>
      </c>
      <c r="J135" s="20">
        <v>0</v>
      </c>
    </row>
    <row r="136" spans="1:10" x14ac:dyDescent="0.25">
      <c r="A136" s="18"/>
      <c r="B136" s="19" t="s">
        <v>10</v>
      </c>
      <c r="C136" s="20">
        <f>SUM(D136:J136)</f>
        <v>116233</v>
      </c>
      <c r="D136" s="20">
        <v>0</v>
      </c>
      <c r="E136" s="20">
        <v>0</v>
      </c>
      <c r="F136" s="20">
        <v>0</v>
      </c>
      <c r="G136" s="20">
        <v>10000</v>
      </c>
      <c r="H136" s="20">
        <v>0</v>
      </c>
      <c r="I136" s="20">
        <v>106233</v>
      </c>
      <c r="J136" s="20">
        <v>0</v>
      </c>
    </row>
    <row r="137" spans="1:10" x14ac:dyDescent="0.25">
      <c r="A137" s="18"/>
      <c r="B137" s="19" t="s">
        <v>11</v>
      </c>
      <c r="C137" s="20">
        <f t="shared" ref="C137:C138" si="42">SUM(D137:J137)</f>
        <v>0</v>
      </c>
      <c r="D137" s="20">
        <v>0</v>
      </c>
      <c r="E137" s="20">
        <v>0</v>
      </c>
      <c r="F137" s="20">
        <v>0</v>
      </c>
      <c r="G137" s="20">
        <v>0</v>
      </c>
      <c r="H137" s="20">
        <v>0</v>
      </c>
      <c r="I137" s="20">
        <v>0</v>
      </c>
      <c r="J137" s="20">
        <v>0</v>
      </c>
    </row>
    <row r="138" spans="1:10" x14ac:dyDescent="0.25">
      <c r="A138" s="18"/>
      <c r="B138" s="19" t="s">
        <v>12</v>
      </c>
      <c r="C138" s="20">
        <f t="shared" si="42"/>
        <v>0</v>
      </c>
      <c r="D138" s="20">
        <v>0</v>
      </c>
      <c r="E138" s="20">
        <v>0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</row>
    <row r="139" spans="1:10" x14ac:dyDescent="0.25">
      <c r="A139" s="15" t="s">
        <v>76</v>
      </c>
      <c r="B139" s="21" t="s">
        <v>77</v>
      </c>
      <c r="C139" s="17">
        <f>SUM(C140:C144)</f>
        <v>1010000</v>
      </c>
      <c r="D139" s="17">
        <f t="shared" ref="D139:F139" si="43">SUM(D140:D144)</f>
        <v>0</v>
      </c>
      <c r="E139" s="17">
        <f t="shared" si="43"/>
        <v>0</v>
      </c>
      <c r="F139" s="17">
        <f t="shared" si="43"/>
        <v>0</v>
      </c>
      <c r="G139" s="17">
        <f>SUM(G140:G144)</f>
        <v>10000</v>
      </c>
      <c r="H139" s="17">
        <f>SUM(H140:H144)</f>
        <v>1000000</v>
      </c>
      <c r="I139" s="17">
        <f>SUM(I140:I144)</f>
        <v>0</v>
      </c>
      <c r="J139" s="17">
        <f>SUM(J140:J144)</f>
        <v>0</v>
      </c>
    </row>
    <row r="140" spans="1:10" x14ac:dyDescent="0.25">
      <c r="A140" s="18"/>
      <c r="B140" s="19" t="s">
        <v>9</v>
      </c>
      <c r="C140" s="20">
        <f>SUM(D140:J140)</f>
        <v>0</v>
      </c>
      <c r="D140" s="20">
        <v>0</v>
      </c>
      <c r="E140" s="20">
        <v>0</v>
      </c>
      <c r="F140" s="20">
        <v>0</v>
      </c>
      <c r="G140" s="20">
        <v>0</v>
      </c>
      <c r="H140" s="20">
        <v>0</v>
      </c>
      <c r="I140" s="20">
        <v>0</v>
      </c>
      <c r="J140" s="20">
        <v>0</v>
      </c>
    </row>
    <row r="141" spans="1:10" x14ac:dyDescent="0.25">
      <c r="A141" s="18"/>
      <c r="B141" s="19" t="s">
        <v>13</v>
      </c>
      <c r="C141" s="20">
        <f>SUM(D141:J141)</f>
        <v>0</v>
      </c>
      <c r="D141" s="20">
        <v>0</v>
      </c>
      <c r="E141" s="20">
        <v>0</v>
      </c>
      <c r="F141" s="20">
        <v>0</v>
      </c>
      <c r="G141" s="20">
        <v>0</v>
      </c>
      <c r="H141" s="20">
        <v>0</v>
      </c>
      <c r="I141" s="20">
        <v>0</v>
      </c>
      <c r="J141" s="20">
        <v>0</v>
      </c>
    </row>
    <row r="142" spans="1:10" x14ac:dyDescent="0.25">
      <c r="A142" s="18"/>
      <c r="B142" s="19" t="s">
        <v>10</v>
      </c>
      <c r="C142" s="20">
        <f>SUM(D142:J142)</f>
        <v>1010000</v>
      </c>
      <c r="D142" s="20">
        <v>0</v>
      </c>
      <c r="E142" s="20">
        <v>0</v>
      </c>
      <c r="F142" s="20">
        <v>0</v>
      </c>
      <c r="G142" s="20">
        <v>10000</v>
      </c>
      <c r="H142" s="20">
        <v>1000000</v>
      </c>
      <c r="I142" s="20">
        <v>0</v>
      </c>
      <c r="J142" s="20">
        <v>0</v>
      </c>
    </row>
    <row r="143" spans="1:10" x14ac:dyDescent="0.25">
      <c r="A143" s="18"/>
      <c r="B143" s="19" t="s">
        <v>11</v>
      </c>
      <c r="C143" s="20">
        <f t="shared" ref="C143:C144" si="44">SUM(D143:J143)</f>
        <v>0</v>
      </c>
      <c r="D143" s="20">
        <v>0</v>
      </c>
      <c r="E143" s="20">
        <v>0</v>
      </c>
      <c r="F143" s="20">
        <v>0</v>
      </c>
      <c r="G143" s="20">
        <v>0</v>
      </c>
      <c r="H143" s="20">
        <v>0</v>
      </c>
      <c r="I143" s="20">
        <v>0</v>
      </c>
      <c r="J143" s="20">
        <v>0</v>
      </c>
    </row>
    <row r="144" spans="1:10" x14ac:dyDescent="0.25">
      <c r="A144" s="18"/>
      <c r="B144" s="19" t="s">
        <v>12</v>
      </c>
      <c r="C144" s="20">
        <f t="shared" si="44"/>
        <v>0</v>
      </c>
      <c r="D144" s="20">
        <v>0</v>
      </c>
      <c r="E144" s="20">
        <v>0</v>
      </c>
      <c r="F144" s="20">
        <v>0</v>
      </c>
      <c r="G144" s="20">
        <v>0</v>
      </c>
      <c r="H144" s="20">
        <v>0</v>
      </c>
      <c r="I144" s="20">
        <v>0</v>
      </c>
      <c r="J144" s="20">
        <v>0</v>
      </c>
    </row>
    <row r="145" spans="1:10" x14ac:dyDescent="0.25">
      <c r="A145" s="15" t="s">
        <v>78</v>
      </c>
      <c r="B145" s="21" t="s">
        <v>79</v>
      </c>
      <c r="C145" s="17">
        <f>SUM(C146:C150)</f>
        <v>0</v>
      </c>
      <c r="D145" s="17">
        <f>SUM(D146:D150)</f>
        <v>0</v>
      </c>
      <c r="E145" s="17">
        <f t="shared" ref="E145:J145" si="45">SUM(E146:E150)</f>
        <v>0</v>
      </c>
      <c r="F145" s="17">
        <f t="shared" si="45"/>
        <v>0</v>
      </c>
      <c r="G145" s="17">
        <f t="shared" si="45"/>
        <v>0</v>
      </c>
      <c r="H145" s="17">
        <f t="shared" si="45"/>
        <v>0</v>
      </c>
      <c r="I145" s="17">
        <f t="shared" si="45"/>
        <v>0</v>
      </c>
      <c r="J145" s="17">
        <f t="shared" si="45"/>
        <v>0</v>
      </c>
    </row>
    <row r="146" spans="1:10" x14ac:dyDescent="0.25">
      <c r="A146" s="18"/>
      <c r="B146" s="19" t="s">
        <v>9</v>
      </c>
      <c r="C146" s="20">
        <f>SUM(D146:J146)</f>
        <v>0</v>
      </c>
      <c r="D146" s="20">
        <v>0</v>
      </c>
      <c r="E146" s="20">
        <v>0</v>
      </c>
      <c r="F146" s="20">
        <v>0</v>
      </c>
      <c r="G146" s="20">
        <v>0</v>
      </c>
      <c r="H146" s="20">
        <v>0</v>
      </c>
      <c r="I146" s="20">
        <v>0</v>
      </c>
      <c r="J146" s="20">
        <v>0</v>
      </c>
    </row>
    <row r="147" spans="1:10" x14ac:dyDescent="0.25">
      <c r="A147" s="18"/>
      <c r="B147" s="19" t="s">
        <v>13</v>
      </c>
      <c r="C147" s="20">
        <f>SUM(D147:J147)</f>
        <v>0</v>
      </c>
      <c r="D147" s="20">
        <v>0</v>
      </c>
      <c r="E147" s="20">
        <v>0</v>
      </c>
      <c r="F147" s="20">
        <v>0</v>
      </c>
      <c r="G147" s="20">
        <v>0</v>
      </c>
      <c r="H147" s="20">
        <v>0</v>
      </c>
      <c r="I147" s="20">
        <v>0</v>
      </c>
      <c r="J147" s="20">
        <v>0</v>
      </c>
    </row>
    <row r="148" spans="1:10" x14ac:dyDescent="0.25">
      <c r="A148" s="18"/>
      <c r="B148" s="19" t="s">
        <v>10</v>
      </c>
      <c r="C148" s="20">
        <f>SUM(D148:J148)</f>
        <v>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</row>
    <row r="149" spans="1:10" x14ac:dyDescent="0.25">
      <c r="A149" s="18"/>
      <c r="B149" s="19" t="s">
        <v>11</v>
      </c>
      <c r="C149" s="20">
        <f t="shared" ref="C149" si="46">SUM(D149:J149)</f>
        <v>0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  <c r="I149" s="20">
        <v>0</v>
      </c>
      <c r="J149" s="20">
        <v>0</v>
      </c>
    </row>
    <row r="150" spans="1:10" x14ac:dyDescent="0.25">
      <c r="A150" s="18"/>
      <c r="B150" s="19" t="s">
        <v>12</v>
      </c>
      <c r="C150" s="20">
        <f t="shared" ref="C150" si="47">SUM(D150:J150)</f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</row>
    <row r="151" spans="1:10" x14ac:dyDescent="0.25">
      <c r="A151" s="15" t="s">
        <v>99</v>
      </c>
      <c r="B151" s="21" t="s">
        <v>100</v>
      </c>
      <c r="C151" s="17">
        <f>SUM(C152:C156)</f>
        <v>30000</v>
      </c>
      <c r="D151" s="17">
        <f>SUM(D152:D156)</f>
        <v>0</v>
      </c>
      <c r="E151" s="17">
        <f t="shared" ref="E151:J151" si="48">SUM(E152:E156)</f>
        <v>0</v>
      </c>
      <c r="F151" s="17">
        <f t="shared" si="48"/>
        <v>0</v>
      </c>
      <c r="G151" s="17">
        <f t="shared" si="48"/>
        <v>30000</v>
      </c>
      <c r="H151" s="17">
        <f t="shared" si="48"/>
        <v>0</v>
      </c>
      <c r="I151" s="17">
        <f t="shared" si="48"/>
        <v>0</v>
      </c>
      <c r="J151" s="17">
        <f t="shared" si="48"/>
        <v>0</v>
      </c>
    </row>
    <row r="152" spans="1:10" x14ac:dyDescent="0.25">
      <c r="A152" s="18"/>
      <c r="B152" s="19" t="s">
        <v>9</v>
      </c>
      <c r="C152" s="20">
        <f>SUM(D152:J152)</f>
        <v>30000</v>
      </c>
      <c r="D152" s="20">
        <v>0</v>
      </c>
      <c r="E152" s="20">
        <v>0</v>
      </c>
      <c r="F152" s="20">
        <v>0</v>
      </c>
      <c r="G152" s="20">
        <v>30000</v>
      </c>
      <c r="H152" s="20">
        <v>0</v>
      </c>
      <c r="I152" s="20">
        <v>0</v>
      </c>
      <c r="J152" s="20">
        <v>0</v>
      </c>
    </row>
    <row r="153" spans="1:10" x14ac:dyDescent="0.25">
      <c r="A153" s="18"/>
      <c r="B153" s="19" t="s">
        <v>13</v>
      </c>
      <c r="C153" s="20">
        <f>SUM(D153:J153)</f>
        <v>0</v>
      </c>
      <c r="D153" s="20">
        <v>0</v>
      </c>
      <c r="E153" s="20">
        <v>0</v>
      </c>
      <c r="F153" s="20">
        <v>0</v>
      </c>
      <c r="G153" s="20">
        <v>0</v>
      </c>
      <c r="H153" s="20">
        <v>0</v>
      </c>
      <c r="I153" s="20">
        <v>0</v>
      </c>
      <c r="J153" s="20">
        <v>0</v>
      </c>
    </row>
    <row r="154" spans="1:10" x14ac:dyDescent="0.25">
      <c r="A154" s="18"/>
      <c r="B154" s="19" t="s">
        <v>10</v>
      </c>
      <c r="C154" s="20">
        <f>SUM(D154:J154)</f>
        <v>0</v>
      </c>
      <c r="D154" s="20">
        <v>0</v>
      </c>
      <c r="E154" s="20">
        <v>0</v>
      </c>
      <c r="F154" s="20">
        <v>0</v>
      </c>
      <c r="G154" s="20">
        <v>0</v>
      </c>
      <c r="H154" s="20">
        <v>0</v>
      </c>
      <c r="I154" s="20">
        <v>0</v>
      </c>
      <c r="J154" s="20">
        <v>0</v>
      </c>
    </row>
    <row r="155" spans="1:10" x14ac:dyDescent="0.25">
      <c r="A155" s="18"/>
      <c r="B155" s="19" t="s">
        <v>11</v>
      </c>
      <c r="C155" s="20">
        <f t="shared" ref="C155:C156" si="49">SUM(D155:J155)</f>
        <v>0</v>
      </c>
      <c r="D155" s="20">
        <v>0</v>
      </c>
      <c r="E155" s="20">
        <v>0</v>
      </c>
      <c r="F155" s="20">
        <v>0</v>
      </c>
      <c r="G155" s="20">
        <v>0</v>
      </c>
      <c r="H155" s="20">
        <v>0</v>
      </c>
      <c r="I155" s="20">
        <v>0</v>
      </c>
      <c r="J155" s="20">
        <v>0</v>
      </c>
    </row>
    <row r="156" spans="1:10" x14ac:dyDescent="0.25">
      <c r="A156" s="18"/>
      <c r="B156" s="19" t="s">
        <v>12</v>
      </c>
      <c r="C156" s="20">
        <f t="shared" si="49"/>
        <v>0</v>
      </c>
      <c r="D156" s="20">
        <v>0</v>
      </c>
      <c r="E156" s="20">
        <v>0</v>
      </c>
      <c r="F156" s="20">
        <v>0</v>
      </c>
      <c r="G156" s="20">
        <v>0</v>
      </c>
      <c r="H156" s="20">
        <v>0</v>
      </c>
      <c r="I156" s="20">
        <v>0</v>
      </c>
      <c r="J156" s="20">
        <v>0</v>
      </c>
    </row>
    <row r="157" spans="1:10" x14ac:dyDescent="0.25">
      <c r="A157" s="26" t="s">
        <v>48</v>
      </c>
      <c r="B157" s="29" t="s">
        <v>41</v>
      </c>
      <c r="C157" s="28">
        <f>C158</f>
        <v>108000</v>
      </c>
      <c r="D157" s="28">
        <f t="shared" ref="D157:J157" si="50">D158</f>
        <v>0</v>
      </c>
      <c r="E157" s="28">
        <f t="shared" si="50"/>
        <v>0</v>
      </c>
      <c r="F157" s="28">
        <f t="shared" si="50"/>
        <v>0</v>
      </c>
      <c r="G157" s="28">
        <f t="shared" si="50"/>
        <v>108000</v>
      </c>
      <c r="H157" s="28">
        <f t="shared" si="50"/>
        <v>0</v>
      </c>
      <c r="I157" s="28">
        <f t="shared" si="50"/>
        <v>0</v>
      </c>
      <c r="J157" s="28">
        <f t="shared" si="50"/>
        <v>0</v>
      </c>
    </row>
    <row r="158" spans="1:10" x14ac:dyDescent="0.25">
      <c r="A158" s="15" t="s">
        <v>50</v>
      </c>
      <c r="B158" s="21" t="s">
        <v>42</v>
      </c>
      <c r="C158" s="17">
        <f>SUM(C159:C163)</f>
        <v>108000</v>
      </c>
      <c r="D158" s="17">
        <f t="shared" ref="D158:J158" si="51">SUM(D159:D163)</f>
        <v>0</v>
      </c>
      <c r="E158" s="17">
        <f t="shared" si="51"/>
        <v>0</v>
      </c>
      <c r="F158" s="17">
        <f t="shared" si="51"/>
        <v>0</v>
      </c>
      <c r="G158" s="17">
        <f t="shared" si="51"/>
        <v>108000</v>
      </c>
      <c r="H158" s="17">
        <f t="shared" si="51"/>
        <v>0</v>
      </c>
      <c r="I158" s="17">
        <f t="shared" si="51"/>
        <v>0</v>
      </c>
      <c r="J158" s="17">
        <f t="shared" si="51"/>
        <v>0</v>
      </c>
    </row>
    <row r="159" spans="1:10" x14ac:dyDescent="0.25">
      <c r="A159" s="18"/>
      <c r="B159" s="19" t="s">
        <v>9</v>
      </c>
      <c r="C159" s="20">
        <f>SUM(D159:J159)</f>
        <v>0</v>
      </c>
      <c r="D159" s="20">
        <v>0</v>
      </c>
      <c r="E159" s="20">
        <v>0</v>
      </c>
      <c r="F159" s="20">
        <v>0</v>
      </c>
      <c r="G159" s="20">
        <v>0</v>
      </c>
      <c r="H159" s="20">
        <v>0</v>
      </c>
      <c r="I159" s="20">
        <v>0</v>
      </c>
      <c r="J159" s="20">
        <v>0</v>
      </c>
    </row>
    <row r="160" spans="1:10" x14ac:dyDescent="0.25">
      <c r="A160" s="18"/>
      <c r="B160" s="19" t="s">
        <v>13</v>
      </c>
      <c r="C160" s="20">
        <f t="shared" ref="C160:C163" si="52">SUM(D160:J160)</f>
        <v>0</v>
      </c>
      <c r="D160" s="20">
        <v>0</v>
      </c>
      <c r="E160" s="20">
        <v>0</v>
      </c>
      <c r="F160" s="20">
        <v>0</v>
      </c>
      <c r="G160" s="20">
        <v>0</v>
      </c>
      <c r="H160" s="20">
        <v>0</v>
      </c>
      <c r="I160" s="20">
        <v>0</v>
      </c>
      <c r="J160" s="20">
        <v>0</v>
      </c>
    </row>
    <row r="161" spans="1:10" x14ac:dyDescent="0.25">
      <c r="A161" s="18"/>
      <c r="B161" s="19" t="s">
        <v>10</v>
      </c>
      <c r="C161" s="20">
        <f t="shared" si="52"/>
        <v>108000</v>
      </c>
      <c r="D161" s="20">
        <v>0</v>
      </c>
      <c r="E161" s="20">
        <v>0</v>
      </c>
      <c r="F161" s="20">
        <v>0</v>
      </c>
      <c r="G161" s="20">
        <v>108000</v>
      </c>
      <c r="H161" s="20">
        <v>0</v>
      </c>
      <c r="I161" s="20">
        <v>0</v>
      </c>
      <c r="J161" s="20">
        <v>0</v>
      </c>
    </row>
    <row r="162" spans="1:10" x14ac:dyDescent="0.25">
      <c r="A162" s="18"/>
      <c r="B162" s="19" t="s">
        <v>11</v>
      </c>
      <c r="C162" s="20">
        <f t="shared" si="52"/>
        <v>0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</row>
    <row r="163" spans="1:10" x14ac:dyDescent="0.25">
      <c r="A163" s="18"/>
      <c r="B163" s="19" t="s">
        <v>12</v>
      </c>
      <c r="C163" s="20">
        <f t="shared" si="52"/>
        <v>0</v>
      </c>
      <c r="D163" s="20">
        <v>0</v>
      </c>
      <c r="E163" s="20">
        <v>0</v>
      </c>
      <c r="F163" s="20">
        <v>0</v>
      </c>
      <c r="G163" s="20">
        <v>0</v>
      </c>
      <c r="H163" s="20">
        <v>0</v>
      </c>
      <c r="I163" s="20">
        <v>0</v>
      </c>
      <c r="J163" s="20">
        <v>0</v>
      </c>
    </row>
    <row r="164" spans="1:10" x14ac:dyDescent="0.25">
      <c r="A164" s="26" t="s">
        <v>49</v>
      </c>
      <c r="B164" s="29" t="s">
        <v>45</v>
      </c>
      <c r="C164" s="28">
        <f>C165+C171+C177+C183</f>
        <v>160687</v>
      </c>
      <c r="D164" s="28">
        <f t="shared" ref="D164:J164" si="53">D165</f>
        <v>0</v>
      </c>
      <c r="E164" s="28">
        <f t="shared" si="53"/>
        <v>0</v>
      </c>
      <c r="F164" s="28">
        <f t="shared" si="53"/>
        <v>0</v>
      </c>
      <c r="G164" s="28">
        <f>G165+G171+G177+G183</f>
        <v>130687</v>
      </c>
      <c r="H164" s="28">
        <f t="shared" si="53"/>
        <v>0</v>
      </c>
      <c r="I164" s="28">
        <f>I165+I171+I177+I183</f>
        <v>30000</v>
      </c>
      <c r="J164" s="28">
        <f t="shared" si="53"/>
        <v>0</v>
      </c>
    </row>
    <row r="165" spans="1:10" x14ac:dyDescent="0.25">
      <c r="A165" s="15" t="s">
        <v>51</v>
      </c>
      <c r="B165" s="21" t="s">
        <v>46</v>
      </c>
      <c r="C165" s="17">
        <f>SUM(C166:C170)</f>
        <v>50187</v>
      </c>
      <c r="D165" s="17">
        <f t="shared" ref="D165:J165" si="54">SUM(D166:D170)</f>
        <v>0</v>
      </c>
      <c r="E165" s="17">
        <f t="shared" si="54"/>
        <v>0</v>
      </c>
      <c r="F165" s="17">
        <f t="shared" si="54"/>
        <v>0</v>
      </c>
      <c r="G165" s="17">
        <f t="shared" si="54"/>
        <v>50187</v>
      </c>
      <c r="H165" s="17">
        <f t="shared" si="54"/>
        <v>0</v>
      </c>
      <c r="I165" s="17">
        <f t="shared" si="54"/>
        <v>0</v>
      </c>
      <c r="J165" s="17">
        <f t="shared" si="54"/>
        <v>0</v>
      </c>
    </row>
    <row r="166" spans="1:10" x14ac:dyDescent="0.25">
      <c r="A166" s="18"/>
      <c r="B166" s="19" t="s">
        <v>9</v>
      </c>
      <c r="C166" s="20">
        <f>SUM(D166:J166)</f>
        <v>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</row>
    <row r="167" spans="1:10" x14ac:dyDescent="0.25">
      <c r="A167" s="18"/>
      <c r="B167" s="19" t="s">
        <v>13</v>
      </c>
      <c r="C167" s="20">
        <f t="shared" ref="C167:C170" si="55">SUM(D167:J167)</f>
        <v>0</v>
      </c>
      <c r="D167" s="20">
        <v>0</v>
      </c>
      <c r="E167" s="20">
        <v>0</v>
      </c>
      <c r="F167" s="20">
        <v>0</v>
      </c>
      <c r="G167" s="20">
        <v>0</v>
      </c>
      <c r="H167" s="20">
        <v>0</v>
      </c>
      <c r="I167" s="20">
        <v>0</v>
      </c>
      <c r="J167" s="20">
        <v>0</v>
      </c>
    </row>
    <row r="168" spans="1:10" x14ac:dyDescent="0.25">
      <c r="A168" s="18"/>
      <c r="B168" s="19" t="s">
        <v>10</v>
      </c>
      <c r="C168" s="20">
        <f t="shared" si="55"/>
        <v>50187</v>
      </c>
      <c r="D168" s="20">
        <v>0</v>
      </c>
      <c r="E168" s="20">
        <v>0</v>
      </c>
      <c r="F168" s="20">
        <v>0</v>
      </c>
      <c r="G168" s="20">
        <v>50187</v>
      </c>
      <c r="H168" s="20">
        <v>0</v>
      </c>
      <c r="I168" s="20">
        <v>0</v>
      </c>
      <c r="J168" s="20">
        <v>0</v>
      </c>
    </row>
    <row r="169" spans="1:10" x14ac:dyDescent="0.25">
      <c r="A169" s="18"/>
      <c r="B169" s="19" t="s">
        <v>11</v>
      </c>
      <c r="C169" s="20">
        <f t="shared" si="55"/>
        <v>0</v>
      </c>
      <c r="D169" s="20">
        <v>0</v>
      </c>
      <c r="E169" s="20">
        <v>0</v>
      </c>
      <c r="F169" s="20">
        <v>0</v>
      </c>
      <c r="G169" s="20">
        <v>0</v>
      </c>
      <c r="H169" s="20">
        <v>0</v>
      </c>
      <c r="I169" s="20">
        <v>0</v>
      </c>
      <c r="J169" s="20">
        <v>0</v>
      </c>
    </row>
    <row r="170" spans="1:10" x14ac:dyDescent="0.25">
      <c r="A170" s="18"/>
      <c r="B170" s="19" t="s">
        <v>12</v>
      </c>
      <c r="C170" s="20">
        <f t="shared" si="55"/>
        <v>0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  <c r="I170" s="20">
        <v>0</v>
      </c>
      <c r="J170" s="20">
        <v>0</v>
      </c>
    </row>
    <row r="171" spans="1:10" x14ac:dyDescent="0.25">
      <c r="A171" s="15" t="s">
        <v>81</v>
      </c>
      <c r="B171" s="21" t="s">
        <v>82</v>
      </c>
      <c r="C171" s="17">
        <f>SUM(C172:C176)</f>
        <v>20500</v>
      </c>
      <c r="D171" s="17">
        <f t="shared" ref="D171:J171" si="56">SUM(D172:D176)</f>
        <v>0</v>
      </c>
      <c r="E171" s="17">
        <f t="shared" si="56"/>
        <v>0</v>
      </c>
      <c r="F171" s="17">
        <f t="shared" si="56"/>
        <v>0</v>
      </c>
      <c r="G171" s="17">
        <f t="shared" si="56"/>
        <v>20500</v>
      </c>
      <c r="H171" s="17">
        <f t="shared" si="56"/>
        <v>0</v>
      </c>
      <c r="I171" s="17">
        <f t="shared" si="56"/>
        <v>0</v>
      </c>
      <c r="J171" s="17">
        <f t="shared" si="56"/>
        <v>0</v>
      </c>
    </row>
    <row r="172" spans="1:10" x14ac:dyDescent="0.25">
      <c r="A172" s="18"/>
      <c r="B172" s="19" t="s">
        <v>9</v>
      </c>
      <c r="C172" s="20">
        <f>SUM(D172:J172)</f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</row>
    <row r="173" spans="1:10" x14ac:dyDescent="0.25">
      <c r="A173" s="18"/>
      <c r="B173" s="19" t="s">
        <v>13</v>
      </c>
      <c r="C173" s="20">
        <f t="shared" ref="C173:C176" si="57">SUM(D173:J173)</f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</row>
    <row r="174" spans="1:10" x14ac:dyDescent="0.25">
      <c r="A174" s="18"/>
      <c r="B174" s="19" t="s">
        <v>10</v>
      </c>
      <c r="C174" s="20">
        <f t="shared" si="57"/>
        <v>20500</v>
      </c>
      <c r="D174" s="20">
        <v>0</v>
      </c>
      <c r="E174" s="20">
        <v>0</v>
      </c>
      <c r="F174" s="20">
        <v>0</v>
      </c>
      <c r="G174" s="20">
        <v>20500</v>
      </c>
      <c r="H174" s="20">
        <v>0</v>
      </c>
      <c r="I174" s="20">
        <v>0</v>
      </c>
      <c r="J174" s="20">
        <v>0</v>
      </c>
    </row>
    <row r="175" spans="1:10" x14ac:dyDescent="0.25">
      <c r="A175" s="18"/>
      <c r="B175" s="19" t="s">
        <v>11</v>
      </c>
      <c r="C175" s="20">
        <f>SUM(D175:J175)</f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</row>
    <row r="176" spans="1:10" x14ac:dyDescent="0.25">
      <c r="A176" s="18"/>
      <c r="B176" s="19" t="s">
        <v>12</v>
      </c>
      <c r="C176" s="20">
        <f t="shared" si="57"/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</row>
    <row r="177" spans="1:10" ht="26.25" x14ac:dyDescent="0.25">
      <c r="A177" s="15" t="s">
        <v>83</v>
      </c>
      <c r="B177" s="16" t="s">
        <v>84</v>
      </c>
      <c r="C177" s="17">
        <f>SUM(C178:C182)</f>
        <v>80000</v>
      </c>
      <c r="D177" s="17">
        <f t="shared" ref="D177:J177" si="58">SUM(D178:D182)</f>
        <v>0</v>
      </c>
      <c r="E177" s="17">
        <f t="shared" si="58"/>
        <v>0</v>
      </c>
      <c r="F177" s="17">
        <f t="shared" si="58"/>
        <v>0</v>
      </c>
      <c r="G177" s="17">
        <f t="shared" si="58"/>
        <v>50000</v>
      </c>
      <c r="H177" s="17">
        <f t="shared" si="58"/>
        <v>0</v>
      </c>
      <c r="I177" s="17">
        <f t="shared" si="58"/>
        <v>30000</v>
      </c>
      <c r="J177" s="17">
        <f t="shared" si="58"/>
        <v>0</v>
      </c>
    </row>
    <row r="178" spans="1:10" x14ac:dyDescent="0.25">
      <c r="A178" s="18"/>
      <c r="B178" s="19" t="s">
        <v>9</v>
      </c>
      <c r="C178" s="20">
        <f>SUM(D178:J178)</f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</row>
    <row r="179" spans="1:10" x14ac:dyDescent="0.25">
      <c r="A179" s="18"/>
      <c r="B179" s="19" t="s">
        <v>13</v>
      </c>
      <c r="C179" s="20">
        <f t="shared" ref="C179:C180" si="59">SUM(D179:J179)</f>
        <v>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</row>
    <row r="180" spans="1:10" x14ac:dyDescent="0.25">
      <c r="A180" s="18"/>
      <c r="B180" s="19" t="s">
        <v>10</v>
      </c>
      <c r="C180" s="20">
        <f t="shared" si="59"/>
        <v>80000</v>
      </c>
      <c r="D180" s="20">
        <v>0</v>
      </c>
      <c r="E180" s="20">
        <v>0</v>
      </c>
      <c r="F180" s="20">
        <v>0</v>
      </c>
      <c r="G180" s="20">
        <v>50000</v>
      </c>
      <c r="H180" s="20">
        <v>0</v>
      </c>
      <c r="I180" s="20">
        <v>30000</v>
      </c>
      <c r="J180" s="20">
        <v>0</v>
      </c>
    </row>
    <row r="181" spans="1:10" x14ac:dyDescent="0.25">
      <c r="A181" s="18"/>
      <c r="B181" s="19" t="s">
        <v>11</v>
      </c>
      <c r="C181" s="20">
        <f>SUM(D181:J181)</f>
        <v>0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  <c r="I181" s="20">
        <v>0</v>
      </c>
      <c r="J181" s="20">
        <v>0</v>
      </c>
    </row>
    <row r="182" spans="1:10" x14ac:dyDescent="0.25">
      <c r="A182" s="18"/>
      <c r="B182" s="19" t="s">
        <v>12</v>
      </c>
      <c r="C182" s="20">
        <f t="shared" ref="C182" si="60">SUM(D182:J182)</f>
        <v>0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  <c r="I182" s="20">
        <v>0</v>
      </c>
      <c r="J182" s="20">
        <v>0</v>
      </c>
    </row>
    <row r="183" spans="1:10" x14ac:dyDescent="0.25">
      <c r="A183" s="15" t="s">
        <v>85</v>
      </c>
      <c r="B183" s="21" t="s">
        <v>102</v>
      </c>
      <c r="C183" s="17">
        <f>SUM(C184:C188)</f>
        <v>10000</v>
      </c>
      <c r="D183" s="17">
        <f t="shared" ref="D183:J183" si="61">SUM(D184:D188)</f>
        <v>0</v>
      </c>
      <c r="E183" s="17">
        <f t="shared" si="61"/>
        <v>0</v>
      </c>
      <c r="F183" s="17">
        <f t="shared" si="61"/>
        <v>0</v>
      </c>
      <c r="G183" s="17">
        <f t="shared" si="61"/>
        <v>10000</v>
      </c>
      <c r="H183" s="17">
        <f t="shared" si="61"/>
        <v>0</v>
      </c>
      <c r="I183" s="17">
        <f t="shared" si="61"/>
        <v>0</v>
      </c>
      <c r="J183" s="17">
        <f t="shared" si="61"/>
        <v>0</v>
      </c>
    </row>
    <row r="184" spans="1:10" x14ac:dyDescent="0.25">
      <c r="A184" s="18"/>
      <c r="B184" s="19" t="s">
        <v>9</v>
      </c>
      <c r="C184" s="20">
        <f>SUM(D184:J184)</f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</row>
    <row r="185" spans="1:10" x14ac:dyDescent="0.25">
      <c r="A185" s="18"/>
      <c r="B185" s="19" t="s">
        <v>13</v>
      </c>
      <c r="C185" s="20">
        <f t="shared" ref="C185:C186" si="62">SUM(D185:J185)</f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</row>
    <row r="186" spans="1:10" x14ac:dyDescent="0.25">
      <c r="A186" s="18"/>
      <c r="B186" s="19" t="s">
        <v>10</v>
      </c>
      <c r="C186" s="20">
        <f t="shared" si="62"/>
        <v>10000</v>
      </c>
      <c r="D186" s="20">
        <v>0</v>
      </c>
      <c r="E186" s="20">
        <v>0</v>
      </c>
      <c r="F186" s="20">
        <v>0</v>
      </c>
      <c r="G186" s="20">
        <v>10000</v>
      </c>
      <c r="H186" s="20">
        <v>0</v>
      </c>
      <c r="I186" s="20">
        <v>0</v>
      </c>
      <c r="J186" s="20">
        <v>0</v>
      </c>
    </row>
    <row r="187" spans="1:10" x14ac:dyDescent="0.25">
      <c r="A187" s="18"/>
      <c r="B187" s="19" t="s">
        <v>11</v>
      </c>
      <c r="C187" s="20">
        <f>SUM(D187:J187)</f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</row>
    <row r="188" spans="1:10" x14ac:dyDescent="0.25">
      <c r="A188" s="18"/>
      <c r="B188" s="19" t="s">
        <v>12</v>
      </c>
      <c r="C188" s="20">
        <f t="shared" ref="C188" si="63">SUM(D188:J188)</f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</row>
    <row r="189" spans="1:10" ht="38.25" x14ac:dyDescent="0.25">
      <c r="A189" s="12" t="s">
        <v>52</v>
      </c>
      <c r="B189" s="22" t="s">
        <v>53</v>
      </c>
      <c r="C189" s="14">
        <v>0</v>
      </c>
      <c r="D189" s="14">
        <v>0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</row>
    <row r="190" spans="1:10" x14ac:dyDescent="0.25">
      <c r="A190" s="35" t="s">
        <v>54</v>
      </c>
      <c r="B190" s="36"/>
      <c r="C190" s="14">
        <f t="shared" ref="C190:J190" si="64">C24+C25+C50+C51+C189</f>
        <v>10244763.640000001</v>
      </c>
      <c r="D190" s="14">
        <f t="shared" si="64"/>
        <v>30000</v>
      </c>
      <c r="E190" s="14">
        <f t="shared" si="64"/>
        <v>256999</v>
      </c>
      <c r="F190" s="14">
        <f t="shared" si="64"/>
        <v>0</v>
      </c>
      <c r="G190" s="14">
        <f t="shared" si="64"/>
        <v>926093</v>
      </c>
      <c r="H190" s="14">
        <f t="shared" si="64"/>
        <v>3379128</v>
      </c>
      <c r="I190" s="14">
        <f t="shared" si="64"/>
        <v>5652543.6399999997</v>
      </c>
      <c r="J190" s="14">
        <f t="shared" si="64"/>
        <v>0</v>
      </c>
    </row>
    <row r="191" spans="1:10" x14ac:dyDescent="0.25">
      <c r="A191" s="10"/>
      <c r="B191" s="10"/>
      <c r="C191" s="11"/>
      <c r="D191" s="11"/>
      <c r="E191" s="11"/>
      <c r="F191" s="11"/>
      <c r="G191" s="11"/>
      <c r="H191" s="11"/>
      <c r="I191" s="11"/>
      <c r="J191" s="11"/>
    </row>
    <row r="192" spans="1:10" ht="15.75" x14ac:dyDescent="0.25">
      <c r="A192" s="31" t="s">
        <v>94</v>
      </c>
      <c r="B192" s="31"/>
      <c r="C192" s="31"/>
      <c r="D192" s="31"/>
      <c r="E192" s="31"/>
      <c r="F192" s="31"/>
      <c r="G192" s="31"/>
      <c r="H192" s="31"/>
      <c r="I192" s="31"/>
      <c r="J192" s="31"/>
    </row>
    <row r="193" spans="1:10" ht="15.75" x14ac:dyDescent="0.25">
      <c r="A193" s="32" t="s">
        <v>95</v>
      </c>
      <c r="B193" s="32"/>
      <c r="C193" s="32"/>
      <c r="D193" s="32"/>
      <c r="E193" s="32"/>
      <c r="F193" s="32"/>
      <c r="G193" s="32"/>
      <c r="H193" s="32"/>
      <c r="I193" s="32"/>
      <c r="J193" s="32"/>
    </row>
    <row r="194" spans="1:10" ht="15.75" x14ac:dyDescent="0.25">
      <c r="A194" s="8"/>
      <c r="B194" s="9"/>
      <c r="C194" s="9"/>
      <c r="D194" s="9"/>
      <c r="E194" s="9"/>
      <c r="F194" s="9"/>
      <c r="G194" s="9"/>
      <c r="H194" s="9"/>
      <c r="I194" s="9"/>
      <c r="J194" s="9"/>
    </row>
    <row r="195" spans="1:10" ht="15.75" x14ac:dyDescent="0.25">
      <c r="A195" s="8"/>
      <c r="B195" s="9"/>
      <c r="C195" s="9"/>
      <c r="D195" s="9"/>
      <c r="E195" s="9"/>
      <c r="F195" s="9"/>
      <c r="G195" s="9"/>
      <c r="H195" s="34" t="s">
        <v>30</v>
      </c>
      <c r="I195" s="34"/>
      <c r="J195" s="34"/>
    </row>
    <row r="196" spans="1:10" ht="15.75" x14ac:dyDescent="0.25">
      <c r="A196" s="8"/>
      <c r="B196" s="9"/>
      <c r="C196" s="9"/>
      <c r="D196" s="9"/>
      <c r="E196" s="9"/>
      <c r="F196" s="9"/>
      <c r="G196" s="9"/>
      <c r="H196" s="34" t="s">
        <v>31</v>
      </c>
      <c r="I196" s="34"/>
      <c r="J196" s="34"/>
    </row>
    <row r="197" spans="1:10" ht="15.75" x14ac:dyDescent="0.25">
      <c r="A197" s="5"/>
      <c r="B197" s="6"/>
      <c r="C197" s="6"/>
      <c r="D197" s="6"/>
      <c r="E197" s="6"/>
      <c r="F197" s="6"/>
      <c r="G197" s="6"/>
      <c r="H197" s="6"/>
      <c r="I197" s="6"/>
      <c r="J197" s="6"/>
    </row>
    <row r="198" spans="1:10" ht="15.75" x14ac:dyDescent="0.25">
      <c r="A198" s="5"/>
      <c r="B198" s="6"/>
      <c r="C198" s="6"/>
      <c r="D198" s="6"/>
      <c r="E198" s="6"/>
      <c r="F198" s="6"/>
      <c r="G198" s="6"/>
      <c r="H198" s="6"/>
      <c r="I198" s="6"/>
      <c r="J198" s="6"/>
    </row>
  </sheetData>
  <mergeCells count="18">
    <mergeCell ref="H195:J195"/>
    <mergeCell ref="H196:J196"/>
    <mergeCell ref="A14:J14"/>
    <mergeCell ref="A16:J16"/>
    <mergeCell ref="A17:J17"/>
    <mergeCell ref="A19:J19"/>
    <mergeCell ref="A193:J193"/>
    <mergeCell ref="A190:B190"/>
    <mergeCell ref="A5:B5"/>
    <mergeCell ref="A6:B6"/>
    <mergeCell ref="A7:B7"/>
    <mergeCell ref="A8:B8"/>
    <mergeCell ref="A192:J192"/>
    <mergeCell ref="A20:J20"/>
    <mergeCell ref="A21:J21"/>
    <mergeCell ref="A10:B10"/>
    <mergeCell ref="A11:B11"/>
    <mergeCell ref="A12:B12"/>
  </mergeCells>
  <phoneticPr fontId="6" type="noConversion"/>
  <pageMargins left="0.25" right="0.25" top="0.75" bottom="0.75" header="0.3" footer="0.3"/>
  <pageSetup paperSize="9" scale="8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223E4-09DC-4BA7-BD68-9070EE4E82A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Program građenja kom inf</vt:lpstr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Mendek</dc:creator>
  <cp:lastModifiedBy>Tihana Mendek</cp:lastModifiedBy>
  <cp:lastPrinted>2026-07-14T09:41:30Z</cp:lastPrinted>
  <dcterms:created xsi:type="dcterms:W3CDTF">2021-11-24T07:15:32Z</dcterms:created>
  <dcterms:modified xsi:type="dcterms:W3CDTF">2026-07-14T09:42:08Z</dcterms:modified>
</cp:coreProperties>
</file>